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KONKURSY_zakupowe\2022\Konkurs Genetyka\na strone\01_ogloszenie\"/>
    </mc:Choice>
  </mc:AlternateContent>
  <xr:revisionPtr revIDLastSave="0" documentId="13_ncr:1_{EEA8557C-C33C-4A45-B571-FCA422EF4BD1}" xr6:coauthVersionLast="36" xr6:coauthVersionMax="45" xr10:uidLastSave="{00000000-0000-0000-0000-000000000000}"/>
  <bookViews>
    <workbookView xWindow="0" yWindow="0" windowWidth="28800" windowHeight="11625" tabRatio="671" firstSheet="2" activeTab="2" xr2:uid="{00000000-000D-0000-FFFF-FFFF00000000}"/>
  </bookViews>
  <sheets>
    <sheet name="dane" sheetId="3" state="hidden" r:id="rId1"/>
    <sheet name="cennik (2) z uwagami" sheetId="14" state="hidden" r:id="rId2"/>
    <sheet name="zał_1_ str" sheetId="28" r:id="rId3"/>
  </sheets>
  <definedNames>
    <definedName name="_xlnm.Print_Area" localSheetId="1">'cennik (2) z uwagami'!$B$1:$E$96</definedName>
    <definedName name="_xlnm.Print_Titles" localSheetId="2">'zał_1_ str'!$3:$4</definedName>
  </definedNames>
  <calcPr calcId="191029"/>
</workbook>
</file>

<file path=xl/calcChain.xml><?xml version="1.0" encoding="utf-8"?>
<calcChain xmlns="http://schemas.openxmlformats.org/spreadsheetml/2006/main">
  <c r="F6" i="28" l="1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5" i="28"/>
  <c r="F44" i="28" l="1"/>
  <c r="A20" i="28"/>
  <c r="A10" i="28"/>
  <c r="A8" i="28"/>
  <c r="A18" i="28"/>
  <c r="A24" i="28"/>
  <c r="A26" i="28"/>
  <c r="A28" i="28"/>
  <c r="A30" i="28"/>
  <c r="A32" i="28"/>
  <c r="A34" i="28"/>
  <c r="A36" i="28"/>
  <c r="A38" i="28"/>
  <c r="A40" i="28"/>
  <c r="A42" i="28"/>
  <c r="A6" i="28" l="1"/>
  <c r="V13" i="3" l="1"/>
  <c r="U13" i="3"/>
  <c r="H13" i="3"/>
  <c r="F13" i="3"/>
  <c r="V12" i="3"/>
  <c r="U12" i="3"/>
  <c r="V11" i="3"/>
  <c r="U11" i="3"/>
  <c r="H11" i="3"/>
  <c r="F11" i="3"/>
  <c r="V10" i="3"/>
  <c r="U10" i="3"/>
  <c r="X12" i="3" l="1"/>
  <c r="Y12" i="3" s="1"/>
  <c r="H10" i="3"/>
  <c r="F10" i="3"/>
  <c r="E1" i="3" l="1"/>
  <c r="D10" i="3" s="1"/>
  <c r="I10" i="3" s="1"/>
  <c r="D13" i="3" l="1"/>
  <c r="D11" i="3"/>
  <c r="I11" i="3" l="1"/>
  <c r="X11" i="3" s="1"/>
  <c r="Z12" i="3"/>
  <c r="I13" i="3"/>
  <c r="X13" i="3" s="1"/>
  <c r="X10" i="3"/>
  <c r="Y10" i="3" s="1"/>
  <c r="Z10" i="3" l="1"/>
  <c r="Y13" i="3"/>
  <c r="Z13" i="3" s="1"/>
  <c r="Y11" i="3"/>
  <c r="Z11" i="3" s="1"/>
</calcChain>
</file>

<file path=xl/sharedStrings.xml><?xml version="1.0" encoding="utf-8"?>
<sst xmlns="http://schemas.openxmlformats.org/spreadsheetml/2006/main" count="641" uniqueCount="518">
  <si>
    <t>Badanie</t>
  </si>
  <si>
    <t>Narzut kosztów ośrodka</t>
  </si>
  <si>
    <t>Koszty materiałów jednorazowych</t>
  </si>
  <si>
    <t>Dane o środku trwałym (aparaturze)</t>
  </si>
  <si>
    <t>Koszt pracy technika</t>
  </si>
  <si>
    <t>Razem koszty osobowe</t>
  </si>
  <si>
    <t>amortyzacja</t>
  </si>
  <si>
    <t>współczynnik</t>
  </si>
  <si>
    <t>Razem</t>
  </si>
  <si>
    <t>Narzut szpit</t>
  </si>
  <si>
    <t>Razem koszt jednoskowy</t>
  </si>
  <si>
    <t>Czas pracy technika min</t>
  </si>
  <si>
    <t>serwis</t>
  </si>
  <si>
    <t>Czas pracy st. Asyst. min</t>
  </si>
  <si>
    <t>Czas pracy mł asyst min</t>
  </si>
  <si>
    <t>Koszt pracy st asyst</t>
  </si>
  <si>
    <t>Koszt pracy mł asyst</t>
  </si>
  <si>
    <t>Stawka st asyst</t>
  </si>
  <si>
    <t>Stawka mł asyst</t>
  </si>
  <si>
    <t>Stawka technika</t>
  </si>
  <si>
    <t>Narzut LGK</t>
  </si>
  <si>
    <t xml:space="preserve">Wycena kosztowa diagnostyki </t>
  </si>
  <si>
    <t>Koszt odczynników</t>
  </si>
  <si>
    <t>Odczynniki ilość</t>
  </si>
  <si>
    <t>Aparatura, urządzenia - nazwa</t>
  </si>
  <si>
    <t>Odczynniki nazwa</t>
  </si>
  <si>
    <t>Materiały jednorazowe nazwa</t>
  </si>
  <si>
    <t>Materiały jednorazowe ilość</t>
  </si>
  <si>
    <t>KOSZTY PRACY</t>
  </si>
  <si>
    <t>Koszt aparatury</t>
  </si>
  <si>
    <t>KOSZTY aparatury</t>
  </si>
  <si>
    <t>Badanie FISH szpiku kostnego</t>
  </si>
  <si>
    <t>Kariotyp z limfocytów krwi obwodowej</t>
  </si>
  <si>
    <t>Kariotyp z amniocytów</t>
  </si>
  <si>
    <t>Badanie FISH z amniocytów 1</t>
  </si>
  <si>
    <t>Izolacja DNA (badania nowotworowe)</t>
  </si>
  <si>
    <t>Średnia miesięczna liczba badań</t>
  </si>
  <si>
    <t>Komora laminarna</t>
  </si>
  <si>
    <t>System do badań FISH</t>
  </si>
  <si>
    <t>Mikroskop</t>
  </si>
  <si>
    <t>Spektrofotometr</t>
  </si>
  <si>
    <t>Wirówka</t>
  </si>
  <si>
    <t>Inkubator</t>
  </si>
  <si>
    <t>Dygestorium</t>
  </si>
  <si>
    <t>Zamrażarka</t>
  </si>
  <si>
    <t>Łaźnia wodna</t>
  </si>
  <si>
    <t>APARATURA , URZĄDZENIA - do wyboru</t>
  </si>
  <si>
    <t>KOSZTY odczynników i materialów</t>
  </si>
  <si>
    <t>4 naczynka do hodowli amniocytów o pow. 25 cm2, 12 pipet serologicznych z podziałką o poj. 5 ml, szkiełka mikroskopowe podstawowe 10 szt., pipeta Pasteur'a 4 szt.,próbówki stożkowe o poj. 10 ml 6szt.,próbówki do mrożenia typu cryotube 2 szt., skrapery do mechanicznego usuwania komórek 4 szt., materiały biurowe: koszulki 2szt., papier do drukowania kariogramów 15 szt., wyniku 2 szt., koperty 2 szt.</t>
  </si>
  <si>
    <t>Mastocytoza (w załączniku)</t>
  </si>
  <si>
    <t xml:space="preserve">podłoże do hodowli amniocytów ( 60 ml), colcemid(54 ul),Mipotonik roztwór(25 ml), barwnik(eozyna+błękit metylenowy)(5 ml), płyn Hanksa+antybiotyk(50 ml+1 ml), bufor (25 ml), trypsyna do pasażu(4 ml), trypsyna do prążków(0,12 ml), utrwalacz (metanol+kwas octowy)(120 ml+40 ml), olejek imersyjny ( 3 ml), etanol( 1ml),  </t>
  </si>
  <si>
    <t>12 h</t>
  </si>
  <si>
    <t xml:space="preserve">hodowla+utrwalanie: RPMJ-7ml, surowica 2 ml, colcemid 0,034ml, metanol 30ml, kwas octowy 10 ml, ohnuki 20 ml, antybiotyk 1ml, barwienie: odczynnik wright'a 4ml(metanol+ wright), trypsyna 0,03 g, Hanks 100ml, antybiotyk 1ml, bufor 1 tabl., </t>
  </si>
  <si>
    <t>ksylen-700 ml, alkohol metylowy 96%-4000ml, proteinoza K(50)- 30ul, fenol- 350 ul, chloroform-500 ul, izopropanol- 600 ul, H202- 1000ml</t>
  </si>
  <si>
    <t>eppendorfy stożkowe o poj. 2ml, 1,5 ml- 3szt., parafilm, końcówki do pipet żółte- 3 szt., niebieskie- 12 szt., białe- 3szt.</t>
  </si>
  <si>
    <t>9h</t>
  </si>
  <si>
    <t>eppendorfy o poj. 2ml lub 1,5 ml-45 szt, stripy w łańcuszkach z pokrywką- 40 szt, końcówki niebieskie- 30 szt., końcówki żółte- 150 szt., końcówki białe- 50 szt.</t>
  </si>
  <si>
    <t>Izolacja DNA (badania nienowotworowe)- zostały już wyliczone przez Dział Controllingu i Analiz Strategicznych na 84 PLN</t>
  </si>
  <si>
    <t>Badanie FISH chimeryzmu po przeszczepie szpiku</t>
  </si>
  <si>
    <t>rekawiczki- 2 pary, szkiełka nakrywkowe 2 szt., olejek imersyjny 1 kropla, końcówki do pipet 2 szt., materiały innne (na wiele badań)- kominki szklane 4 szt., kominki plastikowe 9 szt., pipeta automatyczna 0-10 ul, pipeta automatyczna 100-500 ul, klej do zaklejania preparatów 1 tuba na 100 preparatów, ręczniki jednorazowe</t>
  </si>
  <si>
    <t>sonda 10 ul, DAPI 10 ul, alkohol etylowy 96% 150 ml, kwas octowy 30 ml, metanol 10 ml, SSC 2x150 ml</t>
  </si>
  <si>
    <t>rękawiczki 1 para, szkiełka nakrywkowe 2 szt., olejek imersyjny 1 kropla, końcówki do pipet plastikowe 4 szt., próbówki eppendorfa 1 szt., inne materiały (na wiele badań)- kominki szklane 3 szt.,kominki plastikowe 3 szt., pipeta automatyczna 0-10 ul., pipeta automatyczna 10 ml., klej do zaklejania preparatów 1 tuba na 100 preparatów</t>
  </si>
  <si>
    <t xml:space="preserve">rękawiczki 1 para, szkiełka nakrywkowe 2 szt., olejek imersyjny 1 kropla, końcówki do pipet plastikowe 4 szt., próbówki eppendorfa 1 szt., inne </t>
  </si>
  <si>
    <t>podłoże RPMI 8 ml, surowica płodowa 2,5 ml, titochemaqlutynina 58 ul, colcemid 100 ul, alkohol metylowy 30 ml, kwas octowy lodowaty 10 ml, barwnik wrighta 5 ml, bufor 1 tabl., płyn Hanksa ok. 25 ml, trypsyna 0,030 mg, olejek imersyjny, roztwór hypotoniczny 16 ml</t>
  </si>
  <si>
    <t>2x naczynia hodowlane do limfocytów, 2x pipety serologiczne jałowe, 2x końcówki do pipet automatycznych, 2x próbówki wirownicze, 6x pipety serologiczne niejałowe, 6x szkiełka podstawowe, rękawiczki- 5 par, stopery, filtry do surowicy 1 na 10 badań, naczynia do konfekcjonowania surowicy 1 na 10 badań, próbówki stożkowe typu ependorf do przechowywania osadów 1 na 1 badanie, strzykawka 10 ml+ 1 igła- 1 na 10 badań,  pudełka do mrożenia 1 na 70 badań</t>
  </si>
  <si>
    <t>sprzęt jednorazowy:  butelka hodowlana 2 szt NUNC, pipeta Pasteur'a jałowa 2 szt., pipeta 10 ml 2 szt., próbówki 2 szt., pipeta niejałowa 4 szt., szkiełka podstawowe 8-10 szt., końcówki do pipet 4 szt., analiza preparatu: olejek imersyjny 1.5 ml., pudełko do mrożenia 1 szt.,stopery, filtry do surowicy 1 na 10 badań, naczynia do konfekcjonowania surowicy 1 na 10 badań, próbówki stożkowe typu ependorf do przechowywania osadów 1 na 1 badanie, strzykawka 10 ml+ 1 igła- 1 na 10 badań</t>
  </si>
  <si>
    <t>30 min</t>
  </si>
  <si>
    <t>5 h</t>
  </si>
  <si>
    <t>1 h</t>
  </si>
  <si>
    <t>* odczynniki refundowane przez firmę ROCHE</t>
  </si>
  <si>
    <t>sonda 10 ul (385 zł)*, pretreatment reagent kit 150 ml (45zł)*, DAPI 10 ul, alkohol etylowy 96% 200ml, ksylen 100 ml, HCl 50 ml, 2xSSC 200 ml</t>
  </si>
  <si>
    <t xml:space="preserve">ksylen-700 ml, alkohol metylowy 96%-4000ml, proteinoza K(50)- 30ul, fenol- 350 ul, chloroform-500 ul, izopropanol- 600 ul, H202- 1000ml, aganoza-8g,  H20 dest. 140 ul, bufor 2MgCl2- 20 ul, MgCl2-32 ul,DINTP-8ul,  startery R i F- 4 ul+4 ul=8ul., polimeraza-0,8 ul,big dey-8ul, bufor- 32 ul., H202- 88ul, startery R i F- 16 ul+16 ul-32 ul, big dey-8 ul, Clean up-roztwór G- 100 ul, 0,48 ul+0,24 ul- 0,72 ul roztwór A1, Exterminator 40 ul Mix Blue+ 4000 ul WP, POP-4- 180 ul diformanid </t>
  </si>
  <si>
    <t xml:space="preserve">Badanie molekularne BRCA1 </t>
  </si>
  <si>
    <t>Badanie molekularne BRCA1 - dotyczy około 20 – 25 % pacjentów, których wyniki na HRM sugerują mutację</t>
  </si>
  <si>
    <t>50 min</t>
  </si>
  <si>
    <t>2,30 h</t>
  </si>
  <si>
    <t>3 h</t>
  </si>
  <si>
    <t>7 h</t>
  </si>
  <si>
    <t>8 h</t>
  </si>
  <si>
    <t>4x probówka typu eppendorf o pojemności 200 ul, płytka Frame Star 96 do light scanner’a (na jednej płytce można przeanalizować 20 pacjentów ale pod warunkiem że amplifikacja  odbywa się w jednym czasie), 5x końcówka do pipet Diamond D200, 2x końcówka do pipet Diamond DL10; 1x końcówka do pipet Diamond D300, 5x końcówka do pipet o pojemności 200ul, 2x rękawiczki jednorazowe ochronne (najlepiej nitrylowe), 5x probówka typu eppendorf 1,5 ml</t>
  </si>
  <si>
    <t>15 min</t>
  </si>
  <si>
    <t xml:space="preserve">startery, Light Scanner Master Mix (1 opakowanie jest wystarczające aby zamplifkować próbki od 80 pacjentów); olej obojętny optycznie </t>
  </si>
  <si>
    <t>1,40 h</t>
  </si>
  <si>
    <t>2,25 h</t>
  </si>
  <si>
    <r>
      <t>2x s</t>
    </r>
    <r>
      <rPr>
        <sz val="10"/>
        <rFont val="Tahoma"/>
        <family val="2"/>
        <charset val="238"/>
      </rPr>
      <t>tartery, konieczne do amplifikacji wybranych fragmentów genów; polimeraza wraz z buforami; dNTP, agaroza, marker wielkości,zestaw służący do oczyszczania produktów PCR przed reakcją z Big Dye Terminator (PCR Mini Kit syngen – jedno opakowanie na 50 próbek), Big Dye v.3.1 , zestaw służący do oczyszczania produktów sekwencjonowania po reakcji z Big Dye  Terminator (ex terminator A&amp;A Biotechnology – jedno opakowanie na 250 próbek), Polimer POP 4; Running Buffer w /EDTA , 10x</t>
    </r>
  </si>
  <si>
    <t xml:space="preserve">7x probówka typu eppendorf o pojemności 200 ul; 20x końcówka do pipet o pojemności 200ul, 6x rękawiczki jednorazowe ochronne (najlepiej nitrylowe), 1x probówka typu eppendorf 1,5 ml; 5x końcówka do pipet o pojemności 10ul,4x końcówka do pipet o pojemności 1ml; 5x końcówka do pipet o pojemności 10ul; </t>
  </si>
  <si>
    <t>** do wyceny badania mutacji genu KIT/PDGFRA doliczamy koszt izolacji DNA (badanie nowotworowe)</t>
  </si>
  <si>
    <t>sona 10 ul</t>
  </si>
  <si>
    <t>odczynnik Wright'a 4 ml (metanol+wight)</t>
  </si>
  <si>
    <t>trypsyna 0,03 g</t>
  </si>
  <si>
    <t>Hanks 100 ml</t>
  </si>
  <si>
    <t>antybiotyk 1 ml</t>
  </si>
  <si>
    <t>bufor 1 tabl.</t>
  </si>
  <si>
    <t>DAPI 10 ul</t>
  </si>
  <si>
    <t>alkohol etylowy 96%</t>
  </si>
  <si>
    <t>kwas octowy</t>
  </si>
  <si>
    <t>matanol</t>
  </si>
  <si>
    <t>ssc</t>
  </si>
  <si>
    <t xml:space="preserve">pretreatment reagent kit </t>
  </si>
  <si>
    <t>ksylen 100 ml</t>
  </si>
  <si>
    <t>HCl 50 ml</t>
  </si>
  <si>
    <t xml:space="preserve"> proteinoza K(50)</t>
  </si>
  <si>
    <t>fenol</t>
  </si>
  <si>
    <t xml:space="preserve"> izopropanol</t>
  </si>
  <si>
    <t>H202</t>
  </si>
  <si>
    <t>startery</t>
  </si>
  <si>
    <t>Light Scanner Master Mix (1 opakowanie jest wystarczające aby zamplifkować próbki od 80 pacjentów</t>
  </si>
  <si>
    <t>olej obojętny optycznie</t>
  </si>
  <si>
    <t>polimeraza wraz z buforami</t>
  </si>
  <si>
    <t xml:space="preserve"> dNTP</t>
  </si>
  <si>
    <t>agaroza</t>
  </si>
  <si>
    <t>marker wielkości</t>
  </si>
  <si>
    <t>PCR Mini Kit syngen – jedno opakowanie na 50 próbek</t>
  </si>
  <si>
    <t>Big Dye v.3.1</t>
  </si>
  <si>
    <t>(ex terminator A&amp;A Biotechnology – jedno opakowanie na 250 próbek</t>
  </si>
  <si>
    <t xml:space="preserve"> Polimer POP 4</t>
  </si>
  <si>
    <t>Running Buffer w /EDTA , 10x</t>
  </si>
  <si>
    <t>surowica płodowa</t>
  </si>
  <si>
    <t>H20 dest. 140 ul</t>
  </si>
  <si>
    <t>MgCl2-32 ul</t>
  </si>
  <si>
    <t>DINTP</t>
  </si>
  <si>
    <t>polimeraza-0,8 ul</t>
  </si>
  <si>
    <t>big dey-8ul</t>
  </si>
  <si>
    <t xml:space="preserve"> bufor- 32 ul</t>
  </si>
  <si>
    <t xml:space="preserve"> H202</t>
  </si>
  <si>
    <t>startery R i F</t>
  </si>
  <si>
    <t xml:space="preserve"> big dey-8 ul</t>
  </si>
  <si>
    <t>Clean up-roztwór G-</t>
  </si>
  <si>
    <t>roztwór A1</t>
  </si>
  <si>
    <t xml:space="preserve"> Exterminator 40 ul</t>
  </si>
  <si>
    <t xml:space="preserve"> bufor 2MgCl2- 20 ul</t>
  </si>
  <si>
    <t xml:space="preserve"> chloroform</t>
  </si>
  <si>
    <t>Mix Blue+ 4000 ul WP</t>
  </si>
  <si>
    <t>POP-4</t>
  </si>
  <si>
    <t xml:space="preserve"> diformanid </t>
  </si>
  <si>
    <t xml:space="preserve">podłoże RPMI </t>
  </si>
  <si>
    <t xml:space="preserve"> surowica płodowa 2,5 ml</t>
  </si>
  <si>
    <t>titochemaqlutynina 58 u</t>
  </si>
  <si>
    <t xml:space="preserve"> colcemid 100 ul</t>
  </si>
  <si>
    <t xml:space="preserve"> alkohol metylowy </t>
  </si>
  <si>
    <t xml:space="preserve"> kwas octowy lodowaty 10 ml</t>
  </si>
  <si>
    <t>barwnik wrighta 5 m</t>
  </si>
  <si>
    <t>podłoże do hodowli amniocytów ( 60 ml)</t>
  </si>
  <si>
    <t>Mipotonik roztwór(25 ml)</t>
  </si>
  <si>
    <t>barwnik(eozyna+błękit metylenowy</t>
  </si>
  <si>
    <t xml:space="preserve"> płyn Hanksa+antybiotyk(50 ml+1 ml</t>
  </si>
  <si>
    <t>trypsyna do pasażu(4 ml)</t>
  </si>
  <si>
    <t>trypsyna do prążków(0,12 ml)</t>
  </si>
  <si>
    <t xml:space="preserve"> utrwalacz (metanol+kwas octowy)(120 ml+40 ml)</t>
  </si>
  <si>
    <t>olejek imersyjny ( 3 ml)</t>
  </si>
  <si>
    <t>etanol( 1ml)</t>
  </si>
  <si>
    <t>zew</t>
  </si>
  <si>
    <t>Nazwa badania</t>
  </si>
  <si>
    <r>
      <rPr>
        <sz val="10"/>
        <color indexed="10"/>
        <rFont val="Tahoma"/>
        <family val="2"/>
        <charset val="238"/>
      </rPr>
      <t>wirówka</t>
    </r>
    <r>
      <rPr>
        <sz val="10"/>
        <rFont val="Tahoma"/>
        <family val="2"/>
        <charset val="238"/>
      </rPr>
      <t>, termoblok, mieszadło</t>
    </r>
  </si>
  <si>
    <r>
      <t>t</t>
    </r>
    <r>
      <rPr>
        <sz val="10"/>
        <color indexed="10"/>
        <rFont val="Tahoma"/>
        <family val="2"/>
        <charset val="238"/>
      </rPr>
      <t xml:space="preserve">ermocyklery: 2720Thermal Cycler Applied Biosystems; ARKTIK Finnzymes, MJ Research DNA Engine, Light Scanner – Idaho Technology </t>
    </r>
  </si>
  <si>
    <r>
      <t xml:space="preserve">meta system- system komputerowy do analizy chromosomów, </t>
    </r>
    <r>
      <rPr>
        <sz val="10"/>
        <color indexed="10"/>
        <rFont val="Tahoma"/>
        <family val="2"/>
        <charset val="238"/>
      </rPr>
      <t>komora laminarna</t>
    </r>
    <r>
      <rPr>
        <sz val="10"/>
        <rFont val="Tahoma"/>
        <family val="2"/>
        <charset val="238"/>
      </rPr>
      <t>,</t>
    </r>
    <r>
      <rPr>
        <b/>
        <sz val="10"/>
        <rFont val="Tahoma"/>
        <family val="2"/>
        <charset val="238"/>
      </rPr>
      <t xml:space="preserve"> </t>
    </r>
    <r>
      <rPr>
        <b/>
        <sz val="10"/>
        <color indexed="10"/>
        <rFont val="Tahoma"/>
        <family val="2"/>
        <charset val="238"/>
      </rPr>
      <t>system do badań FISH</t>
    </r>
    <r>
      <rPr>
        <sz val="10"/>
        <color indexed="10"/>
        <rFont val="Tahoma"/>
        <family val="2"/>
        <charset val="238"/>
      </rPr>
      <t>, mikroskop, wirówka, inkubator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dygestorium, zamrażarka, łaźnia wodna</t>
    </r>
    <r>
      <rPr>
        <sz val="10"/>
        <rFont val="Tahoma"/>
        <family val="2"/>
        <charset val="238"/>
      </rPr>
      <t xml:space="preserve">, płyta grzewcza, </t>
    </r>
    <r>
      <rPr>
        <sz val="10"/>
        <color indexed="10"/>
        <rFont val="Tahoma"/>
        <family val="2"/>
        <charset val="238"/>
      </rPr>
      <t>wortex</t>
    </r>
    <r>
      <rPr>
        <sz val="10"/>
        <rFont val="Tahoma"/>
        <family val="2"/>
        <charset val="238"/>
      </rPr>
      <t xml:space="preserve">, milipore, </t>
    </r>
    <r>
      <rPr>
        <sz val="10"/>
        <color indexed="10"/>
        <rFont val="Tahoma"/>
        <family val="2"/>
        <charset val="238"/>
      </rPr>
      <t>waga laboratoryjna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lodówka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cieplarka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pipeta automatyczna</t>
    </r>
    <r>
      <rPr>
        <sz val="10"/>
        <rFont val="Tahoma"/>
        <family val="2"/>
        <charset val="238"/>
      </rPr>
      <t xml:space="preserve">, pompka wodna, </t>
    </r>
    <r>
      <rPr>
        <sz val="10"/>
        <color indexed="10"/>
        <rFont val="Tahoma"/>
        <family val="2"/>
        <charset val="238"/>
      </rPr>
      <t>wentylator do suszenia preparatów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autoklaw</t>
    </r>
  </si>
  <si>
    <r>
      <rPr>
        <sz val="10"/>
        <color indexed="10"/>
        <rFont val="Tahoma"/>
        <family val="2"/>
        <charset val="238"/>
      </rPr>
      <t>mikroskop UV</t>
    </r>
    <r>
      <rPr>
        <sz val="10"/>
        <rFont val="Tahoma"/>
        <family val="2"/>
        <charset val="238"/>
      </rPr>
      <t xml:space="preserve">, lampa UV ( na 2000 godz.), </t>
    </r>
    <r>
      <rPr>
        <sz val="10"/>
        <color indexed="10"/>
        <rFont val="Tahoma"/>
        <family val="2"/>
        <charset val="238"/>
      </rPr>
      <t>łaźnia wodna</t>
    </r>
    <r>
      <rPr>
        <sz val="10"/>
        <rFont val="Tahoma"/>
        <family val="2"/>
        <charset val="238"/>
      </rPr>
      <t xml:space="preserve">, płyta do hybrydyzacji, </t>
    </r>
    <r>
      <rPr>
        <sz val="10"/>
        <color indexed="10"/>
        <rFont val="Tahoma"/>
        <family val="2"/>
        <charset val="238"/>
      </rPr>
      <t>wirówka stołowa do próbówek eppendorfa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lodówka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zamrażarka,</t>
    </r>
    <r>
      <rPr>
        <sz val="10"/>
        <rFont val="Tahoma"/>
        <family val="2"/>
        <charset val="238"/>
      </rPr>
      <t xml:space="preserve"> </t>
    </r>
    <r>
      <rPr>
        <sz val="10"/>
        <color indexed="10"/>
        <rFont val="Tahoma"/>
        <family val="2"/>
        <charset val="238"/>
      </rPr>
      <t>votrex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system do badań FISH</t>
    </r>
  </si>
  <si>
    <r>
      <rPr>
        <sz val="10"/>
        <color indexed="10"/>
        <rFont val="Tahoma"/>
        <family val="2"/>
        <charset val="238"/>
      </rPr>
      <t>mikroskop UV</t>
    </r>
    <r>
      <rPr>
        <sz val="10"/>
        <rFont val="Tahoma"/>
        <family val="2"/>
        <charset val="238"/>
      </rPr>
      <t>, lampa UV ( na 2000 godz.),</t>
    </r>
    <r>
      <rPr>
        <sz val="10"/>
        <color indexed="10"/>
        <rFont val="Tahoma"/>
        <family val="2"/>
        <charset val="238"/>
      </rPr>
      <t xml:space="preserve"> łaźnia wodna,</t>
    </r>
    <r>
      <rPr>
        <sz val="10"/>
        <rFont val="Tahoma"/>
        <family val="2"/>
        <charset val="238"/>
      </rPr>
      <t xml:space="preserve"> płyta do hybrydyzacji</t>
    </r>
    <r>
      <rPr>
        <sz val="10"/>
        <color indexed="10"/>
        <rFont val="Tahoma"/>
        <family val="2"/>
        <charset val="238"/>
      </rPr>
      <t>, wirówka stołowa do próbówek eppendorfa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lodówka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zamrażarka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votrex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system do badań FISH</t>
    </r>
  </si>
  <si>
    <r>
      <rPr>
        <sz val="10"/>
        <color indexed="10"/>
        <rFont val="Tahoma"/>
        <family val="2"/>
        <charset val="238"/>
      </rPr>
      <t>mikroskop</t>
    </r>
    <r>
      <rPr>
        <sz val="10"/>
        <rFont val="Tahoma"/>
        <family val="2"/>
        <charset val="238"/>
      </rPr>
      <t>, lampa UV,</t>
    </r>
    <r>
      <rPr>
        <sz val="10"/>
        <color indexed="10"/>
        <rFont val="Tahoma"/>
        <family val="2"/>
        <charset val="238"/>
      </rPr>
      <t xml:space="preserve"> system do badań fish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łąźnia wodna 2 szt</t>
    </r>
    <r>
      <rPr>
        <sz val="10"/>
        <rFont val="Tahoma"/>
        <family val="2"/>
        <charset val="238"/>
      </rPr>
      <t>., płyta do hybrydyzacji, płyta do postarzania preparatów,</t>
    </r>
    <r>
      <rPr>
        <sz val="10"/>
        <color indexed="10"/>
        <rFont val="Tahoma"/>
        <family val="2"/>
        <charset val="238"/>
      </rPr>
      <t xml:space="preserve"> lodówka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zamrażalka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dygestorium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votrex, wirówka</t>
    </r>
  </si>
  <si>
    <r>
      <rPr>
        <sz val="10"/>
        <color indexed="10"/>
        <rFont val="Tahoma"/>
        <family val="2"/>
        <charset val="238"/>
      </rPr>
      <t>mikroskop UV</t>
    </r>
    <r>
      <rPr>
        <sz val="10"/>
        <rFont val="Tahoma"/>
        <family val="2"/>
        <charset val="238"/>
      </rPr>
      <t>, lampa UV ( na 2000 godz.),</t>
    </r>
    <r>
      <rPr>
        <sz val="10"/>
        <color indexed="10"/>
        <rFont val="Tahoma"/>
        <family val="2"/>
        <charset val="238"/>
      </rPr>
      <t xml:space="preserve"> łaźnia wodn</t>
    </r>
    <r>
      <rPr>
        <sz val="10"/>
        <rFont val="Tahoma"/>
        <family val="2"/>
        <charset val="238"/>
      </rPr>
      <t xml:space="preserve">a, płyta do hybrydyzacji, </t>
    </r>
    <r>
      <rPr>
        <sz val="10"/>
        <color indexed="10"/>
        <rFont val="Tahoma"/>
        <family val="2"/>
        <charset val="238"/>
      </rPr>
      <t>wirówka stołowa do próbówek eppendorfa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lodówka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zamrażarka, votrex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system do badań FISH</t>
    </r>
  </si>
  <si>
    <r>
      <t xml:space="preserve">termocyklery: </t>
    </r>
    <r>
      <rPr>
        <sz val="10"/>
        <rFont val="Tahoma"/>
        <family val="2"/>
        <charset val="238"/>
      </rPr>
      <t>2720Thermal Cycler Applied Biosystems; ARKTIK Finnzymes, MJ Research DNA Engine, aparaty do elektroforezy i zasilacze BIORAD, system do wizualizacji żeli UVP Bio-Doc-it Imaging System</t>
    </r>
    <r>
      <rPr>
        <sz val="10"/>
        <color indexed="10"/>
        <rFont val="Tahoma"/>
        <family val="2"/>
        <charset val="238"/>
      </rPr>
      <t xml:space="preserve">, wirówka eppendorf, ABI PRRISM 310 Genetic Analyzer (sekwenator), oprogramowanie sequencher </t>
    </r>
  </si>
  <si>
    <r>
      <t xml:space="preserve">termocykler do PCR i Big Dey , </t>
    </r>
    <r>
      <rPr>
        <sz val="10"/>
        <color indexed="10"/>
        <rFont val="Tahoma"/>
        <family val="2"/>
        <charset val="238"/>
      </rPr>
      <t>wortex, wirówka nablatowa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wirówka typu eppendorf,</t>
    </r>
    <r>
      <rPr>
        <sz val="10"/>
        <rFont val="Tahoma"/>
        <family val="2"/>
        <charset val="238"/>
      </rPr>
      <t xml:space="preserve"> aparat do elektroforezy, system do archiwizacji żeli, sekwenator</t>
    </r>
  </si>
  <si>
    <r>
      <t xml:space="preserve">meta system- system komputerowy do analizy chromosomów, Laminar(Nuare) do zakładania hodowli komórkowej, </t>
    </r>
    <r>
      <rPr>
        <sz val="10"/>
        <color indexed="10"/>
        <rFont val="Tahoma"/>
        <family val="2"/>
        <charset val="238"/>
      </rPr>
      <t xml:space="preserve">dygestorium, inkubator(Nuare) </t>
    </r>
    <r>
      <rPr>
        <sz val="10"/>
        <rFont val="Tahoma"/>
        <family val="2"/>
        <charset val="238"/>
      </rPr>
      <t xml:space="preserve">z przepływem dwutlenku węgla z przepływem CO2+butla CO2, </t>
    </r>
    <r>
      <rPr>
        <sz val="10"/>
        <color indexed="10"/>
        <rFont val="Tahoma"/>
        <family val="2"/>
        <charset val="238"/>
      </rPr>
      <t>wirówki- eppendorf,wortex firmy UWR</t>
    </r>
    <r>
      <rPr>
        <sz val="10"/>
        <rFont val="Tahoma"/>
        <family val="2"/>
        <charset val="238"/>
      </rPr>
      <t>, cieplarka termaks, ł</t>
    </r>
    <r>
      <rPr>
        <sz val="10"/>
        <color indexed="10"/>
        <rFont val="Tahoma"/>
        <family val="2"/>
        <charset val="238"/>
      </rPr>
      <t>aźnia wodna</t>
    </r>
    <r>
      <rPr>
        <sz val="10"/>
        <rFont val="Tahoma"/>
        <family val="2"/>
        <charset val="238"/>
      </rPr>
      <t xml:space="preserve">, pipeta automatyczna, płyta grzewcza, pompka wodna, wentylator do suszenia preparatów, destylarka(hydrolab), </t>
    </r>
    <r>
      <rPr>
        <sz val="10"/>
        <color indexed="10"/>
        <rFont val="Tahoma"/>
        <family val="2"/>
        <charset val="238"/>
      </rPr>
      <t>lodówk</t>
    </r>
    <r>
      <rPr>
        <sz val="10"/>
        <rFont val="Tahoma"/>
        <family val="2"/>
        <charset val="238"/>
      </rPr>
      <t>i,</t>
    </r>
    <r>
      <rPr>
        <sz val="10"/>
        <color indexed="10"/>
        <rFont val="Tahoma"/>
        <family val="2"/>
        <charset val="238"/>
      </rPr>
      <t xml:space="preserve"> zamrażarki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autoklaw</t>
    </r>
  </si>
  <si>
    <r>
      <t xml:space="preserve">meta system- system komputerowy do analizy chromosomów, Laminar(Nuare) do zakładania hodowli komórkowej, </t>
    </r>
    <r>
      <rPr>
        <sz val="10"/>
        <color indexed="10"/>
        <rFont val="Tahoma"/>
        <family val="2"/>
        <charset val="238"/>
      </rPr>
      <t>dygestorium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 xml:space="preserve">inkubator(Nuare) </t>
    </r>
    <r>
      <rPr>
        <sz val="10"/>
        <rFont val="Tahoma"/>
        <family val="2"/>
        <charset val="238"/>
      </rPr>
      <t xml:space="preserve">z przepływem dwutlenku węgla z przepływem CO2+butla CO2, </t>
    </r>
    <r>
      <rPr>
        <sz val="10"/>
        <color indexed="10"/>
        <rFont val="Tahoma"/>
        <family val="2"/>
        <charset val="238"/>
      </rPr>
      <t>wirówki- eppendorf,wortex firmy</t>
    </r>
    <r>
      <rPr>
        <sz val="10"/>
        <rFont val="Tahoma"/>
        <family val="2"/>
        <charset val="238"/>
      </rPr>
      <t xml:space="preserve"> UWR, cieplarka termaks,</t>
    </r>
    <r>
      <rPr>
        <sz val="10"/>
        <color indexed="10"/>
        <rFont val="Tahoma"/>
        <family val="2"/>
        <charset val="238"/>
      </rPr>
      <t xml:space="preserve"> łaźnia wodna</t>
    </r>
    <r>
      <rPr>
        <sz val="10"/>
        <rFont val="Tahoma"/>
        <family val="2"/>
        <charset val="238"/>
      </rPr>
      <t xml:space="preserve">, pipeta automatyczna, płyta grzewcza, pompka wodna, wentylator do suszenia preparatów, destylarka(hydrolab), lodówki, </t>
    </r>
    <r>
      <rPr>
        <sz val="10"/>
        <color indexed="10"/>
        <rFont val="Tahoma"/>
        <family val="2"/>
        <charset val="238"/>
      </rPr>
      <t>zamrażarki</t>
    </r>
    <r>
      <rPr>
        <sz val="10"/>
        <rFont val="Tahoma"/>
        <family val="2"/>
        <charset val="238"/>
      </rPr>
      <t>, autoklaw</t>
    </r>
  </si>
  <si>
    <r>
      <rPr>
        <sz val="10"/>
        <color indexed="10"/>
        <rFont val="Tahoma"/>
        <family val="2"/>
        <charset val="238"/>
      </rPr>
      <t>mikroskop UV</t>
    </r>
    <r>
      <rPr>
        <sz val="10"/>
        <rFont val="Tahoma"/>
        <family val="2"/>
        <charset val="238"/>
      </rPr>
      <t xml:space="preserve">, lampa UV ( na 2000 godz.), </t>
    </r>
    <r>
      <rPr>
        <sz val="10"/>
        <color indexed="10"/>
        <rFont val="Tahoma"/>
        <family val="2"/>
        <charset val="238"/>
      </rPr>
      <t>łaźnia wodna</t>
    </r>
    <r>
      <rPr>
        <sz val="10"/>
        <rFont val="Tahoma"/>
        <family val="2"/>
        <charset val="238"/>
      </rPr>
      <t xml:space="preserve">, płyta do hybrydyzacji, </t>
    </r>
    <r>
      <rPr>
        <sz val="10"/>
        <color indexed="10"/>
        <rFont val="Tahoma"/>
        <family val="2"/>
        <charset val="238"/>
      </rPr>
      <t>wirówka stołowa do próbówek eppendorfa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lodówka, zamrażarka</t>
    </r>
    <r>
      <rPr>
        <sz val="10"/>
        <rFont val="Tahoma"/>
        <family val="2"/>
        <charset val="238"/>
      </rPr>
      <t>,</t>
    </r>
    <r>
      <rPr>
        <sz val="10"/>
        <color indexed="10"/>
        <rFont val="Tahoma"/>
        <family val="2"/>
        <charset val="238"/>
      </rPr>
      <t xml:space="preserve"> votrex, system do badań FISH</t>
    </r>
  </si>
  <si>
    <r>
      <rPr>
        <sz val="10"/>
        <color indexed="10"/>
        <rFont val="Tahoma"/>
        <family val="2"/>
        <charset val="238"/>
      </rPr>
      <t>mikroskop UV</t>
    </r>
    <r>
      <rPr>
        <sz val="10"/>
        <rFont val="Tahoma"/>
        <family val="2"/>
        <charset val="238"/>
      </rPr>
      <t xml:space="preserve">, lampa UV ( na 2000 godz.), łaźnia wodna, płyta do hybrydyzacji, </t>
    </r>
    <r>
      <rPr>
        <sz val="10"/>
        <color indexed="10"/>
        <rFont val="Tahoma"/>
        <family val="2"/>
        <charset val="238"/>
      </rPr>
      <t>wirówka stołowa do próbówek eppendorfa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lodówka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zamrażarka</t>
    </r>
    <r>
      <rPr>
        <sz val="10"/>
        <rFont val="Tahoma"/>
        <family val="2"/>
        <charset val="238"/>
      </rPr>
      <t xml:space="preserve">, </t>
    </r>
    <r>
      <rPr>
        <sz val="10"/>
        <color indexed="10"/>
        <rFont val="Tahoma"/>
        <family val="2"/>
        <charset val="238"/>
      </rPr>
      <t>votrex, system do badań FISH</t>
    </r>
  </si>
  <si>
    <t>Badanie FISH z limfocytów 1</t>
  </si>
  <si>
    <t>Badanie kariotypu szpiku</t>
  </si>
  <si>
    <r>
      <t xml:space="preserve">Oznaczanie mutacji w genie </t>
    </r>
    <r>
      <rPr>
        <i/>
        <sz val="10"/>
        <rFont val="Tahoma"/>
        <family val="2"/>
        <charset val="238"/>
      </rPr>
      <t>KIT</t>
    </r>
    <r>
      <rPr>
        <sz val="10"/>
        <rFont val="Tahoma"/>
        <family val="2"/>
        <charset val="238"/>
      </rPr>
      <t xml:space="preserve"> lub</t>
    </r>
    <r>
      <rPr>
        <i/>
        <sz val="10"/>
        <rFont val="Tahoma"/>
        <family val="2"/>
        <charset val="238"/>
      </rPr>
      <t xml:space="preserve"> PDGFRA</t>
    </r>
  </si>
  <si>
    <r>
      <t xml:space="preserve">Badanie FISH onkogenu </t>
    </r>
    <r>
      <rPr>
        <i/>
        <sz val="10"/>
        <rFont val="Tahoma"/>
        <family val="2"/>
        <charset val="238"/>
      </rPr>
      <t>HER 2</t>
    </r>
  </si>
  <si>
    <r>
      <t xml:space="preserve">Badanie FISH onkogenu </t>
    </r>
    <r>
      <rPr>
        <i/>
        <sz val="10"/>
        <rFont val="Tahoma"/>
        <family val="2"/>
        <charset val="238"/>
      </rPr>
      <t xml:space="preserve">MYCN </t>
    </r>
    <r>
      <rPr>
        <sz val="10"/>
        <rFont val="Tahoma"/>
        <family val="2"/>
        <charset val="238"/>
      </rPr>
      <t>na preparatach odciskowych lub rozmazach szpiku</t>
    </r>
  </si>
  <si>
    <t>Izolacja DNA z krwi obwodowej.</t>
  </si>
  <si>
    <t>Zespół Pradera-Williego (OMIM #176270) - test MS-MLPA (ME028).</t>
  </si>
  <si>
    <t>Zespół Angelmana (OMIM #105830) - test MS-MLPA (ME028).</t>
  </si>
  <si>
    <t>Pierwotne zaburzenia czynności elektrycznej serca - zestaw PED MASTR.</t>
  </si>
  <si>
    <t xml:space="preserve">Hipercholesterolemia rodzinna (OMIM #143890) - analiza kosegregacji wariantu występującego w rodzinie. </t>
  </si>
  <si>
    <t>Analiza sekwencji 1-3 amplikonów przy użyciu sekwencjonowania bezpośredniego metodą Sangera.</t>
  </si>
  <si>
    <t>UWAGI</t>
  </si>
  <si>
    <t>LGK 4</t>
  </si>
  <si>
    <t>Opis badania</t>
  </si>
  <si>
    <t>Laboratorium</t>
  </si>
  <si>
    <t>BADANIA PRENATALNE -                                badania biochemiczne.</t>
  </si>
  <si>
    <t>Oznaczanie poziomu białka PAPP-A.</t>
  </si>
  <si>
    <t>Analiza kariotypu limfocytów krwi płodowej.</t>
  </si>
  <si>
    <t>Analiza chromosomów metafazalnych uzyskanych z hodowli in vitro limfocytów krwi płodowej z zastosowaniem metody prążkowej GTW.</t>
  </si>
  <si>
    <t>Analiza kariotypu amniocytów.</t>
  </si>
  <si>
    <t>Analiza chromosomów metafazalnych uzyskanych z hodowli in vitro amniocytów krwi płodowej z zastosowaniem metody prążkowej GTW.</t>
  </si>
  <si>
    <t>głównie do rozliczeń wewnętrzych</t>
  </si>
  <si>
    <t>Badania cytogenetyczne w chorobach uwarunkowanych genetycznie.</t>
  </si>
  <si>
    <t>Analiza kariotypu limfocytów krwi obwodowej.</t>
  </si>
  <si>
    <t>Analiza chromosomów metafazalnych uzyskanych z hodowli in vitro limfocytów krwi obwodowej z zastosowaniem metody prążkowej GTW.</t>
  </si>
  <si>
    <t>Analiza kariotypu fibroblastów.</t>
  </si>
  <si>
    <t>Analiza chromosomów metafazalnych uzyskanych z hodowli in vitro fibroblastów krwi obwodowej z zastosowaniem metody prążkowej GTW.</t>
  </si>
  <si>
    <t>Analiza kariotypu - badanie aCGH.</t>
  </si>
  <si>
    <t>Analiza kariotypu - badanie aCGH (porównawcza hybrydyzacja genomowa do mikromacierzy), rozdzielczość 60K.</t>
  </si>
  <si>
    <t>Badania cytogenetyczne w nowotworach układu krwiotwórczego i guzach litych.</t>
  </si>
  <si>
    <t>Neuroblastoma</t>
  </si>
  <si>
    <t>Analiza kodelecji 1p / 19q metodą FISH.</t>
  </si>
  <si>
    <t>Izolacja DNA.</t>
  </si>
  <si>
    <t>Badania molekularne w chorobach uwarunkowanych genetycznie.</t>
  </si>
  <si>
    <t>Badanie wykonywane po uzgodnieniu szczegółów z Laboratorium Genetyki Klinicznej UCK.</t>
  </si>
  <si>
    <t>Zespół Pradera-Williego (OMIM #176270) - analiza liczby kopii DNA oraz wzoru metylacji wysp CpG w regionie 15q11-q13 (zestaw ME028,  MRC-Holland).</t>
  </si>
  <si>
    <t>Zespół Angelmana (OMIM #105830) - analiza liczby kopii DNA oraz wzoru metylacji wysp CpG w regionie 15q11-q13 (zestaw ME028,  MRC-Holland).</t>
  </si>
  <si>
    <t>nowe badanie</t>
  </si>
  <si>
    <t>Badanie wykonywane wyłącznie po podaniu na skierowaniu precyzyjnego zapisu wariantu (zapis na poziomie DNA i białka wraz z podaną sekwencją referencyjną) lub dołączoną kopią wyniku probanta.</t>
  </si>
  <si>
    <t>Pierwotne zaburzenia czynności elektrycznej serca - analiza sekwencji 51 techniką sekwencjonowania nowej generacji (NGS) (zestaw PED MASTR, Multiplicom).</t>
  </si>
  <si>
    <t>Badania molekularne w nowotworach układu krwiotwórczego i guzach litych.</t>
  </si>
  <si>
    <t>Badania molekularne w chorobach uwarunkowanych genetycznie - technika NGS.</t>
  </si>
  <si>
    <t>zmiana nazwy i ceny 
Cena badania uległa zmianie w związku ze zmianą metody.  Obecnie DNA z krwi izolowane jest przy użyciu aparatu Chemagic-360 co pozwala na zwiększenie czystości oraz ilości uzyskanego DNA.</t>
  </si>
  <si>
    <t xml:space="preserve"> badanie kliniczne apple                                                                            (czekamy na zatwierdzenie kosztorysu)</t>
  </si>
  <si>
    <t>Oznaczanie poziomu wolnej beta-HCG.</t>
  </si>
  <si>
    <t xml:space="preserve">Oznaczenie poziomu wolnejbeta-HCG wykonywane metodą elektrochemiluminescencji przy zastosowaniu analizatora Cobas e411 (Roche Diagnostics). </t>
  </si>
  <si>
    <t xml:space="preserve">Oznaczenie poziomu białka PAPP-A wykonywane metodą elektrochemiluminescencji przy zastosowaniu analizatora Cobas e411 (Roche Diagnostics). </t>
  </si>
  <si>
    <t>powtórzone badanie powyżej, ale nazwa dostowana do wymagań określonych w zarządzeniu nr 129/2016/DSOZ
Prezesa NFZ z dnia 30 grudnia 2016r.</t>
  </si>
  <si>
    <t>Analiza obecności sekwencji centromerowych chromosomów X i Y w ocenie chimeryzmu poprzeszczepowego metodą FISH.</t>
  </si>
  <si>
    <t>BADANIA PRENATALNE  - badania cytogenetyczne.</t>
  </si>
  <si>
    <t>Ocena chimeryzmu poprzeszczepowego metodą FISH.</t>
  </si>
  <si>
    <t> Proste badanie genetyczne - glejak - analiza kodelecji 1p/19q metodą FISH.</t>
  </si>
  <si>
    <t>LGK 1.1.</t>
  </si>
  <si>
    <t>LGK 1.2.</t>
  </si>
  <si>
    <t>LGK 1.3.</t>
  </si>
  <si>
    <t>LGK 1.4.</t>
  </si>
  <si>
    <t>LGK 1.5.</t>
  </si>
  <si>
    <t>LGK 2.1.</t>
  </si>
  <si>
    <t>LGK 2.2.</t>
  </si>
  <si>
    <t>LGK 2.3.</t>
  </si>
  <si>
    <t>LGK 2.4.</t>
  </si>
  <si>
    <t>LGK 3.1.</t>
  </si>
  <si>
    <t>LGK 3.2.</t>
  </si>
  <si>
    <t>LGK 3.3.</t>
  </si>
  <si>
    <t>LGK 3.4.</t>
  </si>
  <si>
    <t>LGK 3.13.</t>
  </si>
  <si>
    <t>LGK 3.14.</t>
  </si>
  <si>
    <t>LGK 3.15.</t>
  </si>
  <si>
    <t>LGK 4.1.</t>
  </si>
  <si>
    <t>LGK 4.2.</t>
  </si>
  <si>
    <t>LGK 4.3.</t>
  </si>
  <si>
    <t>LGK 4.4.</t>
  </si>
  <si>
    <t>LGK 4.5.</t>
  </si>
  <si>
    <t>LGK 4.6.</t>
  </si>
  <si>
    <t>LGK 4.7.</t>
  </si>
  <si>
    <t>LGK 4.8.</t>
  </si>
  <si>
    <t>LGK 4.9.</t>
  </si>
  <si>
    <t>LGK 4.10.</t>
  </si>
  <si>
    <t>LGK 4.11.</t>
  </si>
  <si>
    <t>LGK 4.12.</t>
  </si>
  <si>
    <t>LGK 4.13.</t>
  </si>
  <si>
    <t>LGK 4.14.</t>
  </si>
  <si>
    <t>LGK 4.15.</t>
  </si>
  <si>
    <t>LGK 4.16.</t>
  </si>
  <si>
    <t>LGK 4.17.</t>
  </si>
  <si>
    <t>LGK 4.18.</t>
  </si>
  <si>
    <t>LGK 4.19.</t>
  </si>
  <si>
    <t>LGK 5.1.</t>
  </si>
  <si>
    <t>LGK 5.2.</t>
  </si>
  <si>
    <t>LGK 6.1.</t>
  </si>
  <si>
    <t>LGK 6.2.</t>
  </si>
  <si>
    <t>LGK 6.3.</t>
  </si>
  <si>
    <t> Proste badanie genetyczne - analiza FISH komórek nowotworowych z zastosowaniem 1 sondy.</t>
  </si>
  <si>
    <t>Choroby rozrostowe układu krwiotwórczego.</t>
  </si>
  <si>
    <t xml:space="preserve">Choroby rozrostowe układu krwiotwórczego. </t>
  </si>
  <si>
    <t>Analiza wybranych aberracji chromosomowych w chorobach rozrostowych układu krwiotwórczego metodą FISH (1 sonda).</t>
  </si>
  <si>
    <t>Analiza kariotypu amniocytów - badanie FISH z zastosowaniem jednej sondy specyficznej.</t>
  </si>
  <si>
    <t>Analiza kariotypu limfocytów - badanie FISH z zastosowaniem jednej sondy  specyficznej.</t>
  </si>
  <si>
    <t>LGK 4.8a.</t>
  </si>
  <si>
    <t>LGK 4.9a.</t>
  </si>
  <si>
    <t>LGK 4.13.a</t>
  </si>
  <si>
    <t>LGK 5.3.</t>
  </si>
  <si>
    <t>LGK 6.1.a</t>
  </si>
  <si>
    <t>LGK 3.1.a</t>
  </si>
  <si>
    <t>LGK 3.4.a</t>
  </si>
  <si>
    <t>LGK 3.5.</t>
  </si>
  <si>
    <t>LGK 3.6.</t>
  </si>
  <si>
    <t>LGK 3.7.</t>
  </si>
  <si>
    <t>LGK 3.8.</t>
  </si>
  <si>
    <t>LGK 3.8.a</t>
  </si>
  <si>
    <t>LGK 3.9.</t>
  </si>
  <si>
    <t>LGK 3.9.a</t>
  </si>
  <si>
    <t>LGK 3.10.</t>
  </si>
  <si>
    <t>LGK 3.11.</t>
  </si>
  <si>
    <t>LGK 3.10.a</t>
  </si>
  <si>
    <t>LGK 3.11.a</t>
  </si>
  <si>
    <t>LGK 3.12.</t>
  </si>
  <si>
    <t>LGK 3.12a.</t>
  </si>
  <si>
    <t>LGK 3.13a.</t>
  </si>
  <si>
    <t>LGK 3.14.a</t>
  </si>
  <si>
    <t> Proste badanie genetyczne -B-NHL - analiza rearanżacji genu MYC (8q24) metodą FISH.</t>
  </si>
  <si>
    <t> Proste badanie genetyczne -B-NHL - analiza rearanżacji genów IGH/MYC, t(8;14)(q24;q32), metodą FISH.</t>
  </si>
  <si>
    <t> Złożone badanie genetyczne - B-NHL - analiza rearanżacji genów MYC (8q24), BCL2 (18q21), BCL6 (3q27) metodą FISH.</t>
  </si>
  <si>
    <t>LGK 3.5.a</t>
  </si>
  <si>
    <t>LGK 3.6.a</t>
  </si>
  <si>
    <t>LGK 3.7.a</t>
  </si>
  <si>
    <t>LGK 3.a.</t>
  </si>
  <si>
    <t>LGK 3.15.a</t>
  </si>
  <si>
    <t>Guzy lite.</t>
  </si>
  <si>
    <t> Proste badanie genetyczne - analiza kariotypu komórek nowotworowych - choroby rozrostowe układu krwiotwórczego.</t>
  </si>
  <si>
    <t>Analiza kariotypu komórek nowotworowych - guzy lite.</t>
  </si>
  <si>
    <t> Proste badanie genetyczne - analiza kariotypu komórek nowotworowych - guzy lite.</t>
  </si>
  <si>
    <t>Analiza chromosomów metafazalnych uzyskanych z hodowli in vitro komórek nowotworowych z zastosowaniem metody prążkowej GTW - guzy lite.</t>
  </si>
  <si>
    <t>Analiza chromosomów metafazalnych uzyskanych z hodowli in vitro komórek nowotworowych z zastosowaniem metody prążkowej GTW -  choroby rozrostowe układu krwiotwórczego.</t>
  </si>
  <si>
    <t>Analiza kariotypu komórek nowotworowych - choroby rozrostowe układu krwiotwórczego.</t>
  </si>
  <si>
    <t>LGK 6.2.a.</t>
  </si>
  <si>
    <t>LGK 6.4.</t>
  </si>
  <si>
    <t>LGK 7.1.</t>
  </si>
  <si>
    <t>LGK 7.1.a</t>
  </si>
  <si>
    <t>LGK 7.2.</t>
  </si>
  <si>
    <t>LGK 7.2.a</t>
  </si>
  <si>
    <t>LGK 7.3.</t>
  </si>
  <si>
    <t>LGK 7.3.a</t>
  </si>
  <si>
    <t>LGK 7.4</t>
  </si>
  <si>
    <t>LGK 7.4.a</t>
  </si>
  <si>
    <t>LGK 7.5</t>
  </si>
  <si>
    <t>LGK 7.5.a</t>
  </si>
  <si>
    <t>LGK 7,6</t>
  </si>
  <si>
    <t>LGK 7,6.a</t>
  </si>
  <si>
    <t>LGK 7.7</t>
  </si>
  <si>
    <t>LGK 7.7.a</t>
  </si>
  <si>
    <t>Analiza kosegregacji.</t>
  </si>
  <si>
    <t>Niedrobnokomórkowy rak płuca (NSCLC)  (tkanka FFPE)</t>
  </si>
  <si>
    <t>Glejak  (tkanka FFPE)</t>
  </si>
  <si>
    <t>Synovial sarcoma  (tkanka FFPE)</t>
  </si>
  <si>
    <t>PNET  (tkanka FFPE)</t>
  </si>
  <si>
    <t>Rak piersi, rak żołądka  (tkanka FFPE)</t>
  </si>
  <si>
    <t>Chłoniaki nieziarnicze  (B-NHL)  (tkanka FFPE)</t>
  </si>
  <si>
    <t>LGK 5.4.</t>
  </si>
  <si>
    <t xml:space="preserve">Profil Clininet </t>
  </si>
  <si>
    <t>Analiza kosegregacji wariantu genetycznego występującego w rodzinie przy użyciu sekwencjonowania bezpośredniego metodą Sangera. Badanie dotyczy wyłącznie procedur będących w ofercie.</t>
  </si>
  <si>
    <t>Analiza kosegregacji wariantu genetycznego występującego w rodzinie przy użyciu techniki MLPA. Badanie dotyczy wyłącznie procedur będących w ofercie.</t>
  </si>
  <si>
    <t>Badanie wykonywane wyłącznie, gdy na skierowaniu jest precyzyjny zapis wariantu lub kopia wyniku probanta.
 W zależności od rodzaju wariantu badanie wykonywane jest techniką MLPA lub przy użyciu sekwencjonowania bezpośredniego metodą Sangera.</t>
  </si>
  <si>
    <t xml:space="preserve">zmiana nazwy i ceny 
Cena badania uległa zmianie w związku z ujednoliceniem systemu wyceny badań molekularnych oraz z powodu wykonywania analiz na innym sekwenatorze kapilarnym.
</t>
  </si>
  <si>
    <r>
      <t xml:space="preserve">Analiza amplifikacji </t>
    </r>
    <r>
      <rPr>
        <b/>
        <i/>
        <sz val="10"/>
        <rFont val="Calibri"/>
        <family val="2"/>
        <charset val="238"/>
        <scheme val="minor"/>
      </rPr>
      <t>MYCN</t>
    </r>
    <r>
      <rPr>
        <b/>
        <sz val="10"/>
        <rFont val="Calibri"/>
        <family val="2"/>
        <charset val="238"/>
        <scheme val="minor"/>
      </rPr>
      <t xml:space="preserve"> (2p24) metodą FISH.</t>
    </r>
  </si>
  <si>
    <r>
      <t xml:space="preserve"> Proste badanie genetyczne - neuroblastoma - analiza amplifikacji </t>
    </r>
    <r>
      <rPr>
        <b/>
        <i/>
        <sz val="10"/>
        <rFont val="Calibri"/>
        <family val="2"/>
        <charset val="238"/>
        <scheme val="minor"/>
      </rPr>
      <t>MYCN</t>
    </r>
    <r>
      <rPr>
        <b/>
        <sz val="10"/>
        <rFont val="Calibri"/>
        <family val="2"/>
        <charset val="238"/>
        <scheme val="minor"/>
      </rPr>
      <t xml:space="preserve"> (2p24) metodą FISH.</t>
    </r>
  </si>
  <si>
    <r>
      <t>Analiza rearanżacji genów</t>
    </r>
    <r>
      <rPr>
        <b/>
        <i/>
        <sz val="10"/>
        <rFont val="Calibri"/>
        <family val="2"/>
        <charset val="238"/>
        <scheme val="minor"/>
      </rPr>
      <t xml:space="preserve"> MYC</t>
    </r>
    <r>
      <rPr>
        <b/>
        <sz val="10"/>
        <rFont val="Calibri"/>
        <family val="2"/>
        <charset val="238"/>
        <scheme val="minor"/>
      </rPr>
      <t xml:space="preserve"> (8q24), </t>
    </r>
    <r>
      <rPr>
        <b/>
        <i/>
        <sz val="10"/>
        <rFont val="Calibri"/>
        <family val="2"/>
        <charset val="238"/>
        <scheme val="minor"/>
      </rPr>
      <t>BCL2</t>
    </r>
    <r>
      <rPr>
        <b/>
        <sz val="10"/>
        <rFont val="Calibri"/>
        <family val="2"/>
        <charset val="238"/>
        <scheme val="minor"/>
      </rPr>
      <t xml:space="preserve"> (18q21), </t>
    </r>
    <r>
      <rPr>
        <b/>
        <i/>
        <sz val="10"/>
        <rFont val="Calibri"/>
        <family val="2"/>
        <charset val="238"/>
        <scheme val="minor"/>
      </rPr>
      <t>BCL6</t>
    </r>
    <r>
      <rPr>
        <b/>
        <sz val="10"/>
        <rFont val="Calibri"/>
        <family val="2"/>
        <charset val="238"/>
        <scheme val="minor"/>
      </rPr>
      <t xml:space="preserve"> (3q27) metodą FISH.</t>
    </r>
  </si>
  <si>
    <r>
      <t xml:space="preserve">Analiza rearanżacji genu </t>
    </r>
    <r>
      <rPr>
        <b/>
        <i/>
        <sz val="10"/>
        <rFont val="Calibri"/>
        <family val="2"/>
        <charset val="238"/>
        <scheme val="minor"/>
      </rPr>
      <t>MYC</t>
    </r>
    <r>
      <rPr>
        <b/>
        <sz val="10"/>
        <rFont val="Calibri"/>
        <family val="2"/>
        <charset val="238"/>
        <scheme val="minor"/>
      </rPr>
      <t xml:space="preserve"> (8q24) metodą FISH.</t>
    </r>
  </si>
  <si>
    <r>
      <t>Analiza rearanżacji genów</t>
    </r>
    <r>
      <rPr>
        <b/>
        <i/>
        <sz val="10"/>
        <rFont val="Calibri"/>
        <family val="2"/>
        <charset val="238"/>
        <scheme val="minor"/>
      </rPr>
      <t xml:space="preserve"> IGH/MYC</t>
    </r>
    <r>
      <rPr>
        <b/>
        <sz val="10"/>
        <rFont val="Calibri"/>
        <family val="2"/>
        <charset val="238"/>
        <scheme val="minor"/>
      </rPr>
      <t>, t(8;14)(q24;q32), metodą FISH.</t>
    </r>
  </si>
  <si>
    <r>
      <t xml:space="preserve">Analiza amplifikacji </t>
    </r>
    <r>
      <rPr>
        <b/>
        <i/>
        <sz val="10"/>
        <rFont val="Calibri"/>
        <family val="2"/>
        <charset val="238"/>
        <scheme val="minor"/>
      </rPr>
      <t>ERBB2</t>
    </r>
    <r>
      <rPr>
        <b/>
        <sz val="10"/>
        <rFont val="Calibri"/>
        <family val="2"/>
        <charset val="238"/>
        <scheme val="minor"/>
      </rPr>
      <t xml:space="preserve"> (HER2) (17q12) metodą FISH.</t>
    </r>
  </si>
  <si>
    <r>
      <t xml:space="preserve"> Proste badanie genetyczne - rak piersi/żołądka - analiza amplifikacji </t>
    </r>
    <r>
      <rPr>
        <b/>
        <i/>
        <sz val="10"/>
        <rFont val="Calibri"/>
        <family val="2"/>
        <charset val="238"/>
        <scheme val="minor"/>
      </rPr>
      <t xml:space="preserve">ERBB2 (HER2) </t>
    </r>
    <r>
      <rPr>
        <b/>
        <sz val="10"/>
        <rFont val="Calibri"/>
        <family val="2"/>
        <charset val="238"/>
        <scheme val="minor"/>
      </rPr>
      <t>(17q12) metodą FISH.</t>
    </r>
  </si>
  <si>
    <r>
      <t xml:space="preserve">Analiza rearanżacji genu </t>
    </r>
    <r>
      <rPr>
        <b/>
        <i/>
        <sz val="10"/>
        <rFont val="Calibri"/>
        <family val="2"/>
        <charset val="238"/>
        <scheme val="minor"/>
      </rPr>
      <t xml:space="preserve">EWSR1 </t>
    </r>
    <r>
      <rPr>
        <b/>
        <sz val="10"/>
        <rFont val="Calibri"/>
        <family val="2"/>
        <charset val="238"/>
        <scheme val="minor"/>
      </rPr>
      <t>(22q12) metodą FISH.</t>
    </r>
  </si>
  <si>
    <r>
      <t xml:space="preserve"> Proste badanie genetyczne - PNET - analiza rearanżacji </t>
    </r>
    <r>
      <rPr>
        <b/>
        <i/>
        <sz val="10"/>
        <rFont val="Calibri"/>
        <family val="2"/>
        <charset val="238"/>
        <scheme val="minor"/>
      </rPr>
      <t>EWSR1</t>
    </r>
    <r>
      <rPr>
        <b/>
        <sz val="10"/>
        <rFont val="Calibri"/>
        <family val="2"/>
        <charset val="238"/>
        <scheme val="minor"/>
      </rPr>
      <t xml:space="preserve"> (22q12) metodą FISH.</t>
    </r>
  </si>
  <si>
    <r>
      <t xml:space="preserve">Analiza rearanżacji genu </t>
    </r>
    <r>
      <rPr>
        <b/>
        <i/>
        <sz val="10"/>
        <rFont val="Calibri"/>
        <family val="2"/>
        <charset val="238"/>
        <scheme val="minor"/>
      </rPr>
      <t xml:space="preserve">SS18 </t>
    </r>
    <r>
      <rPr>
        <b/>
        <sz val="10"/>
        <rFont val="Calibri"/>
        <family val="2"/>
        <charset val="238"/>
        <scheme val="minor"/>
      </rPr>
      <t>(SYT)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(18q11) metodą FISH.</t>
    </r>
  </si>
  <si>
    <r>
      <t xml:space="preserve"> Proste badanie genetyczne - SS - analiza rearanżacji </t>
    </r>
    <r>
      <rPr>
        <b/>
        <i/>
        <sz val="10"/>
        <rFont val="Calibri"/>
        <family val="2"/>
        <charset val="238"/>
        <scheme val="minor"/>
      </rPr>
      <t>SS18</t>
    </r>
    <r>
      <rPr>
        <b/>
        <sz val="10"/>
        <rFont val="Calibri"/>
        <family val="2"/>
        <charset val="238"/>
        <scheme val="minor"/>
      </rPr>
      <t xml:space="preserve"> (</t>
    </r>
    <r>
      <rPr>
        <b/>
        <i/>
        <sz val="10"/>
        <rFont val="Calibri"/>
        <family val="2"/>
        <charset val="238"/>
        <scheme val="minor"/>
      </rPr>
      <t>SYT</t>
    </r>
    <r>
      <rPr>
        <b/>
        <sz val="10"/>
        <rFont val="Calibri"/>
        <family val="2"/>
        <charset val="238"/>
        <scheme val="minor"/>
      </rPr>
      <t>) (18q11) metodą FISH.</t>
    </r>
  </si>
  <si>
    <r>
      <t xml:space="preserve">Analiza rearanżacji genu </t>
    </r>
    <r>
      <rPr>
        <b/>
        <i/>
        <sz val="10"/>
        <rFont val="Calibri"/>
        <family val="2"/>
        <charset val="238"/>
        <scheme val="minor"/>
      </rPr>
      <t xml:space="preserve">DDIT3 </t>
    </r>
    <r>
      <rPr>
        <b/>
        <sz val="10"/>
        <rFont val="Calibri"/>
        <family val="2"/>
        <charset val="238"/>
        <scheme val="minor"/>
      </rPr>
      <t>(CHOP) (12q13) metodą FISH.</t>
    </r>
  </si>
  <si>
    <r>
      <t xml:space="preserve">Myxoid/round cell liposarcoma </t>
    </r>
    <r>
      <rPr>
        <b/>
        <sz val="10"/>
        <rFont val="Calibri"/>
        <family val="2"/>
        <charset val="238"/>
        <scheme val="minor"/>
      </rPr>
      <t>(MRCL)  (tkanka FFPE)</t>
    </r>
  </si>
  <si>
    <r>
      <t xml:space="preserve"> Proste badanie genetyczne - MRCL - analiza rearanżacji </t>
    </r>
    <r>
      <rPr>
        <b/>
        <i/>
        <sz val="10"/>
        <rFont val="Calibri"/>
        <family val="2"/>
        <charset val="238"/>
        <scheme val="minor"/>
      </rPr>
      <t>DDIT3</t>
    </r>
    <r>
      <rPr>
        <b/>
        <sz val="10"/>
        <rFont val="Calibri"/>
        <family val="2"/>
        <charset val="238"/>
        <scheme val="minor"/>
      </rPr>
      <t xml:space="preserve"> (</t>
    </r>
    <r>
      <rPr>
        <b/>
        <i/>
        <sz val="10"/>
        <rFont val="Calibri"/>
        <family val="2"/>
        <charset val="238"/>
        <scheme val="minor"/>
      </rPr>
      <t>CHOP</t>
    </r>
    <r>
      <rPr>
        <b/>
        <sz val="10"/>
        <rFont val="Calibri"/>
        <family val="2"/>
        <charset val="238"/>
        <scheme val="minor"/>
      </rPr>
      <t>) (12q13) metodą FISH.</t>
    </r>
  </si>
  <si>
    <r>
      <t xml:space="preserve">Neuroblastoma </t>
    </r>
    <r>
      <rPr>
        <b/>
        <sz val="10"/>
        <rFont val="Calibri"/>
        <family val="2"/>
        <charset val="238"/>
        <scheme val="minor"/>
      </rPr>
      <t>(tkanka FFPE)</t>
    </r>
  </si>
  <si>
    <r>
      <t xml:space="preserve"> Proste badanie genetyczne - neuroblastoma (FFPE) - analiza amplifikacji </t>
    </r>
    <r>
      <rPr>
        <b/>
        <i/>
        <sz val="10"/>
        <rFont val="Calibri"/>
        <family val="2"/>
        <charset val="238"/>
        <scheme val="minor"/>
      </rPr>
      <t>MYCN</t>
    </r>
    <r>
      <rPr>
        <b/>
        <sz val="10"/>
        <rFont val="Calibri"/>
        <family val="2"/>
        <charset val="238"/>
        <scheme val="minor"/>
      </rPr>
      <t xml:space="preserve"> (2p24) metodą FISH.</t>
    </r>
  </si>
  <si>
    <r>
      <t xml:space="preserve">Analiza rearanżacji genu </t>
    </r>
    <r>
      <rPr>
        <b/>
        <i/>
        <sz val="10"/>
        <rFont val="Calibri"/>
        <family val="2"/>
        <charset val="238"/>
        <scheme val="minor"/>
      </rPr>
      <t xml:space="preserve">ALK </t>
    </r>
    <r>
      <rPr>
        <b/>
        <sz val="10"/>
        <rFont val="Calibri"/>
        <family val="2"/>
        <charset val="238"/>
        <scheme val="minor"/>
      </rPr>
      <t>(2p23) metodą FISH.</t>
    </r>
  </si>
  <si>
    <r>
      <t xml:space="preserve"> Proste badanie genetyczne - NSCLC - analiza rearanżacji genu </t>
    </r>
    <r>
      <rPr>
        <b/>
        <i/>
        <sz val="10"/>
        <rFont val="Calibri"/>
        <family val="2"/>
        <charset val="238"/>
        <scheme val="minor"/>
      </rPr>
      <t>ALK</t>
    </r>
    <r>
      <rPr>
        <b/>
        <sz val="10"/>
        <rFont val="Calibri"/>
        <family val="2"/>
        <charset val="238"/>
        <scheme val="minor"/>
      </rPr>
      <t xml:space="preserve"> (2p23) metodą FISH.</t>
    </r>
  </si>
  <si>
    <r>
      <t xml:space="preserve">Zespół nerczycowy (OMIM #600995, #256370) - analiza genu </t>
    </r>
    <r>
      <rPr>
        <b/>
        <i/>
        <sz val="10"/>
        <rFont val="Calibri"/>
        <family val="2"/>
        <charset val="238"/>
        <scheme val="minor"/>
      </rPr>
      <t>NPHS2</t>
    </r>
    <r>
      <rPr>
        <b/>
        <sz val="10"/>
        <rFont val="Calibri"/>
        <family val="2"/>
        <charset val="238"/>
        <scheme val="minor"/>
      </rPr>
      <t xml:space="preserve"> oraz eksonu 8 i 9 genu </t>
    </r>
    <r>
      <rPr>
        <b/>
        <i/>
        <sz val="10"/>
        <rFont val="Calibri"/>
        <family val="2"/>
        <charset val="238"/>
        <scheme val="minor"/>
      </rPr>
      <t>WT1.</t>
    </r>
  </si>
  <si>
    <r>
      <t xml:space="preserve">Zespół nerczycowy (OMIM#600995, #256370) - analiza sekwencji kodującej genu </t>
    </r>
    <r>
      <rPr>
        <b/>
        <i/>
        <sz val="10"/>
        <rFont val="Calibri"/>
        <family val="2"/>
        <charset val="238"/>
        <scheme val="minor"/>
      </rPr>
      <t>NPHS2</t>
    </r>
    <r>
      <rPr>
        <b/>
        <sz val="10"/>
        <rFont val="Calibri"/>
        <family val="2"/>
        <charset val="238"/>
        <scheme val="minor"/>
      </rPr>
      <t xml:space="preserve"> oraz eksonów 8 i 9 genu </t>
    </r>
    <r>
      <rPr>
        <b/>
        <i/>
        <sz val="10"/>
        <rFont val="Calibri"/>
        <family val="2"/>
        <charset val="238"/>
        <scheme val="minor"/>
      </rPr>
      <t xml:space="preserve">WT1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</si>
  <si>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Hipercholesterolemia rodzinna (OMIM #143890) - analiza wybranych wariantów genów </t>
    </r>
    <r>
      <rPr>
        <b/>
        <i/>
        <sz val="10"/>
        <rFont val="Calibri"/>
        <family val="2"/>
        <charset val="238"/>
        <scheme val="minor"/>
      </rPr>
      <t>LDLR</t>
    </r>
    <r>
      <rPr>
        <b/>
        <sz val="10"/>
        <rFont val="Calibri"/>
        <family val="2"/>
        <charset val="238"/>
        <scheme val="minor"/>
      </rPr>
      <t xml:space="preserve"> oraz </t>
    </r>
    <r>
      <rPr>
        <b/>
        <i/>
        <sz val="10"/>
        <rFont val="Calibri"/>
        <family val="2"/>
        <charset val="238"/>
        <scheme val="minor"/>
      </rPr>
      <t>APOB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</si>
  <si>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Hipercholesterolemia rodzinna (OMIM #143890) - analiza dużych rearanżancji techniką MLPA (zestaw P062, MRC-Holland) i analiza sekwencji eksonów 4 i 12 genu </t>
    </r>
    <r>
      <rPr>
        <b/>
        <i/>
        <sz val="10"/>
        <rFont val="Calibri"/>
        <family val="2"/>
        <charset val="238"/>
        <scheme val="minor"/>
      </rPr>
      <t>LDLR</t>
    </r>
    <r>
      <rPr>
        <b/>
        <sz val="10"/>
        <rFont val="Calibri"/>
        <family val="2"/>
        <charset val="238"/>
        <scheme val="minor"/>
      </rPr>
      <t xml:space="preserve"> oraz fragmentu eksonu 26 (NM_000384.2: c.10436_10798) genu </t>
    </r>
    <r>
      <rPr>
        <b/>
        <i/>
        <sz val="10"/>
        <rFont val="Calibri"/>
        <family val="2"/>
        <charset val="238"/>
        <scheme val="minor"/>
      </rPr>
      <t>APOB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 </t>
    </r>
  </si>
  <si>
    <r>
      <t xml:space="preserve">Hiperlipidemia typu III (OMIM #617347) - analiza genu </t>
    </r>
    <r>
      <rPr>
        <b/>
        <i/>
        <sz val="10"/>
        <rFont val="Calibri"/>
        <family val="2"/>
        <charset val="238"/>
        <scheme val="minor"/>
      </rPr>
      <t>APOE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</si>
  <si>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Hiperlipidemia typu III (OMIM #617347) - analiza sekwencji kodującej genu </t>
    </r>
    <r>
      <rPr>
        <b/>
        <i/>
        <sz val="10"/>
        <rFont val="Calibri"/>
        <family val="2"/>
        <charset val="238"/>
        <scheme val="minor"/>
      </rPr>
      <t>APOE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 </t>
    </r>
  </si>
  <si>
    <r>
      <t xml:space="preserve">Amyloidoza transtyretynowa (OMIM #105210) - analiza genu </t>
    </r>
    <r>
      <rPr>
        <b/>
        <i/>
        <sz val="10"/>
        <rFont val="Calibri"/>
        <family val="2"/>
        <charset val="238"/>
        <scheme val="minor"/>
      </rPr>
      <t>TTR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</si>
  <si>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Amyloidoza transtyretynowa (OMIM #105210) - analiza sekwencji kodującej genu </t>
    </r>
    <r>
      <rPr>
        <b/>
        <i/>
        <sz val="10"/>
        <rFont val="Calibri"/>
        <family val="2"/>
        <charset val="238"/>
        <scheme val="minor"/>
      </rPr>
      <t xml:space="preserve">TTR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</si>
  <si>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Rodzinnie występujący rak piersi i/lub jajnika (OMIM #604370) - analiza wybranych wariantów genu </t>
    </r>
    <r>
      <rPr>
        <b/>
        <i/>
        <sz val="10"/>
        <rFont val="Calibri"/>
        <family val="2"/>
        <charset val="238"/>
        <scheme val="minor"/>
      </rPr>
      <t>BRCA1</t>
    </r>
    <r>
      <rPr>
        <b/>
        <sz val="10"/>
        <rFont val="Calibri"/>
        <family val="2"/>
        <charset val="238"/>
        <scheme val="minor"/>
      </rPr>
      <t>.</t>
    </r>
  </si>
  <si>
    <r>
      <t xml:space="preserve">Rodzinnie występujący rak piersi i/lub jajnika (OMIM #604370) - analiza w kierunku najczęstszych wariantów genu </t>
    </r>
    <r>
      <rPr>
        <b/>
        <i/>
        <sz val="10"/>
        <rFont val="Calibri"/>
        <family val="2"/>
        <charset val="238"/>
        <scheme val="minor"/>
      </rPr>
      <t>BRCA1</t>
    </r>
    <r>
      <rPr>
        <b/>
        <sz val="10"/>
        <rFont val="Calibri"/>
        <family val="2"/>
        <charset val="238"/>
        <scheme val="minor"/>
      </rPr>
      <t xml:space="preserve"> w polskiej populacji techniką HRM i weryfikowaną sekwencjonowaniem bezpośrednim metodą Sangera.  Badany region obejmuje pięć wybranych wariantów, najczęstszych w polskiej populacji, w eksonach 2, 5, 11 i 20 genu </t>
    </r>
    <r>
      <rPr>
        <b/>
        <i/>
        <sz val="10"/>
        <rFont val="Calibri"/>
        <family val="2"/>
        <charset val="238"/>
        <scheme val="minor"/>
      </rPr>
      <t>BRCA1</t>
    </r>
    <r>
      <rPr>
        <b/>
        <sz val="10"/>
        <rFont val="Calibri"/>
        <family val="2"/>
        <charset val="238"/>
        <scheme val="minor"/>
      </rPr>
      <t xml:space="preserve"> (c.68_69delAG, c.181T&gt;G, c.3700_3704delGTAAA, c.4035delA, c.5266dupC).</t>
    </r>
  </si>
  <si>
    <r>
      <t xml:space="preserve">Gorączka śródziemnomorska (OMIM #249100) - analiza genu </t>
    </r>
    <r>
      <rPr>
        <b/>
        <i/>
        <sz val="10"/>
        <rFont val="Calibri"/>
        <family val="2"/>
        <charset val="238"/>
        <scheme val="minor"/>
      </rPr>
      <t>MEFV</t>
    </r>
    <r>
      <rPr>
        <b/>
        <sz val="10"/>
        <rFont val="Calibri"/>
        <family val="2"/>
        <charset val="238"/>
        <scheme val="minor"/>
      </rPr>
      <t>.</t>
    </r>
  </si>
  <si>
    <r>
      <t xml:space="preserve">Gorączka śródziemnomorska (OMIM #249100) - analiza sekwencji kodującej genu </t>
    </r>
    <r>
      <rPr>
        <b/>
        <i/>
        <sz val="10"/>
        <rFont val="Calibri"/>
        <family val="2"/>
        <charset val="238"/>
        <scheme val="minor"/>
      </rPr>
      <t xml:space="preserve">MEFV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</si>
  <si>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Zespół łamliwego chromosomu X (FXS, OMIM #300624)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>.</t>
    </r>
  </si>
  <si>
    <r>
      <t xml:space="preserve">Zespół łamliwego chromosomu X (FXS, OMIM #300624)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 xml:space="preserve"> pod kątem obecności premutacji/mutacji (zestaw AmplideX FMR1 PCR, CE-IVD).</t>
    </r>
  </si>
  <si>
    <r>
      <t xml:space="preserve">Przedwczesne wygasanie czynności jajników (FXPOF, OMIM #311360)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>.</t>
    </r>
  </si>
  <si>
    <r>
      <t xml:space="preserve">Przedwczesne wygasanie czynności jajników (FXPOF, OMIM #311360)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 xml:space="preserve"> pod kątem obecności premutacji/mutacji (zestaw AmplideX FMR1 PCR, CE-IVD).</t>
    </r>
  </si>
  <si>
    <r>
      <t xml:space="preserve">Zespół ataksji i drżenia związanym z FXS (FXTAS, OMIM #300623)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>.</t>
    </r>
  </si>
  <si>
    <r>
      <t xml:space="preserve">Zespół ataksji i drżenia związanym z FXS (FXTAS, OMIM #300623) - analiza regionu zawierającego powtórzenia CGG w genie </t>
    </r>
    <r>
      <rPr>
        <b/>
        <i/>
        <sz val="10"/>
        <rFont val="Calibri"/>
        <family val="2"/>
        <charset val="238"/>
        <scheme val="minor"/>
      </rPr>
      <t>FMR1</t>
    </r>
    <r>
      <rPr>
        <b/>
        <sz val="10"/>
        <rFont val="Calibri"/>
        <family val="2"/>
        <charset val="238"/>
        <scheme val="minor"/>
      </rPr>
      <t xml:space="preserve"> pod kątem obecności premutacji/mutacji (zestaw AmplideX FMR1 PCR, CE-IVD).</t>
    </r>
  </si>
  <si>
    <r>
      <t xml:space="preserve">Stwardnienie zanikowe boczne (SLA, OMIM #105400) - analiza genu </t>
    </r>
    <r>
      <rPr>
        <b/>
        <i/>
        <sz val="10"/>
        <rFont val="Calibri"/>
        <family val="2"/>
        <charset val="238"/>
        <scheme val="minor"/>
      </rPr>
      <t>SOD1.</t>
    </r>
  </si>
  <si>
    <r>
      <t xml:space="preserve">Stwardnienie zanikowe boczne (SLA, OMIM #105400) - analiza sekwencji kodującej genu </t>
    </r>
    <r>
      <rPr>
        <b/>
        <i/>
        <sz val="10"/>
        <rFont val="Calibri"/>
        <family val="2"/>
        <charset val="238"/>
        <scheme val="minor"/>
      </rPr>
      <t>SOD1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</si>
  <si>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Dystrofia obręczowo - kończynowa (LGMD2A, OMIM #253600) - analiza najczęstszego wariantu genu </t>
    </r>
    <r>
      <rPr>
        <b/>
        <i/>
        <sz val="10"/>
        <rFont val="Calibri"/>
        <family val="2"/>
        <charset val="238"/>
        <scheme val="minor"/>
      </rPr>
      <t>CAPN3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</si>
  <si>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Dystrofia obręczowo - kończynowa (LGMD2A, OMIM #253600) - analiza w kierunku wariantu c.550delA (p.Thr184Argfs) genu </t>
    </r>
    <r>
      <rPr>
        <b/>
        <i/>
        <sz val="10"/>
        <rFont val="Calibri"/>
        <family val="2"/>
        <charset val="238"/>
        <scheme val="minor"/>
      </rPr>
      <t xml:space="preserve">CAPN3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</si>
  <si>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Dystrofia obręczowo - kończynowa (LGMD2A, OMIM #253600) - analiza najczęstszych wariantów genu </t>
    </r>
    <r>
      <rPr>
        <b/>
        <i/>
        <sz val="10"/>
        <rFont val="Calibri"/>
        <family val="2"/>
        <charset val="238"/>
        <scheme val="minor"/>
      </rPr>
      <t>CAPN3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</si>
  <si>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Dystrofia obręczowo - kończynowa (LGMD2A, OMIM #253600) - analiza w kierunku wariantu c.550delA (p.Thr184Argfs) genu oraz c.1469G&gt;A (p.Arg490Glu) </t>
    </r>
    <r>
      <rPr>
        <b/>
        <i/>
        <sz val="10"/>
        <rFont val="Calibri"/>
        <family val="2"/>
        <charset val="238"/>
        <scheme val="minor"/>
      </rPr>
      <t xml:space="preserve">CAPN3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</si>
  <si>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Zespół BPES (OMIM #110100) - analiza genu </t>
    </r>
    <r>
      <rPr>
        <b/>
        <i/>
        <sz val="10"/>
        <rFont val="Calibri"/>
        <family val="2"/>
        <charset val="238"/>
        <scheme val="minor"/>
      </rPr>
      <t>FOXL2</t>
    </r>
    <r>
      <rPr>
        <b/>
        <sz val="10"/>
        <rFont val="Calibri"/>
        <family val="2"/>
        <charset val="238"/>
        <scheme val="minor"/>
      </rPr>
      <t>.</t>
    </r>
  </si>
  <si>
    <r>
      <t xml:space="preserve">Zespół BPES (OMIM #110100) - analiza sekwencji kodującej genu </t>
    </r>
    <r>
      <rPr>
        <b/>
        <i/>
        <sz val="10"/>
        <rFont val="Calibri"/>
        <family val="2"/>
        <charset val="238"/>
        <scheme val="minor"/>
      </rPr>
      <t>FOXL2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</t>
    </r>
  </si>
  <si>
    <r>
      <t>Steroidooporny zespół nerczycowy o późnym początku (OMIM #613237) - analiza wybranych wariantów genów</t>
    </r>
    <r>
      <rPr>
        <b/>
        <i/>
        <sz val="10"/>
        <rFont val="Calibri"/>
        <family val="2"/>
        <charset val="238"/>
        <scheme val="minor"/>
      </rPr>
      <t xml:space="preserve"> INF2 </t>
    </r>
    <r>
      <rPr>
        <b/>
        <sz val="10"/>
        <rFont val="Calibri"/>
        <family val="2"/>
        <charset val="238"/>
        <scheme val="minor"/>
      </rPr>
      <t xml:space="preserve">oraz  </t>
    </r>
    <r>
      <rPr>
        <b/>
        <i/>
        <sz val="10"/>
        <rFont val="Calibri"/>
        <family val="2"/>
        <charset val="238"/>
        <scheme val="minor"/>
      </rPr>
      <t>LMX1B</t>
    </r>
    <r>
      <rPr>
        <b/>
        <sz val="10"/>
        <rFont val="Calibri"/>
        <family val="2"/>
        <charset val="238"/>
        <scheme val="minor"/>
      </rPr>
      <t>.</t>
    </r>
  </si>
  <si>
    <r>
      <t>Steroidooporny zespół nerczycowy o późnym początku (OMIM #613237) - analiza sekwencji eksonów 2-4 genu</t>
    </r>
    <r>
      <rPr>
        <b/>
        <i/>
        <sz val="10"/>
        <rFont val="Calibri"/>
        <family val="2"/>
        <charset val="238"/>
        <scheme val="minor"/>
      </rPr>
      <t xml:space="preserve"> INF2 </t>
    </r>
    <r>
      <rPr>
        <b/>
        <sz val="10"/>
        <rFont val="Calibri"/>
        <family val="2"/>
        <charset val="238"/>
        <scheme val="minor"/>
      </rPr>
      <t xml:space="preserve">oraz eksonu 4 genu </t>
    </r>
    <r>
      <rPr>
        <b/>
        <i/>
        <sz val="10"/>
        <rFont val="Calibri"/>
        <family val="2"/>
        <charset val="238"/>
        <scheme val="minor"/>
      </rPr>
      <t xml:space="preserve">LMX1B </t>
    </r>
    <r>
      <rPr>
        <b/>
        <sz val="10"/>
        <rFont val="Calibri"/>
        <family val="2"/>
        <charset val="238"/>
        <scheme val="minor"/>
      </rPr>
      <t>przy użyciu sekwencjonowania bezpośredniego metodą Sangera.</t>
    </r>
  </si>
  <si>
    <r>
      <t xml:space="preserve">Zespół Denys-Drash (OMIM #194080), zespół Frasiera (OMIM #136680) - analiza sekwencji eksonów 8 i 9 genu </t>
    </r>
    <r>
      <rPr>
        <b/>
        <i/>
        <sz val="10"/>
        <rFont val="Calibri"/>
        <family val="2"/>
        <charset val="238"/>
        <scheme val="minor"/>
      </rPr>
      <t>WT1</t>
    </r>
    <r>
      <rPr>
        <b/>
        <sz val="10"/>
        <rFont val="Calibri"/>
        <family val="2"/>
        <charset val="238"/>
        <scheme val="minor"/>
      </rPr>
      <t>.</t>
    </r>
  </si>
  <si>
    <r>
      <t xml:space="preserve">Zespół Denys-Drash (OMIM #194080), zespół Frasiera (OMIM #136680) - analiza sekwencji eksonów 8 i 9 genu </t>
    </r>
    <r>
      <rPr>
        <b/>
        <i/>
        <sz val="10"/>
        <rFont val="Calibri"/>
        <family val="2"/>
        <charset val="238"/>
        <scheme val="minor"/>
      </rPr>
      <t>WT1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</t>
    </r>
  </si>
  <si>
    <r>
      <t xml:space="preserve">Łagodna pląsawica rodzinna (OMIM #118700) - analiza genu </t>
    </r>
    <r>
      <rPr>
        <b/>
        <i/>
        <sz val="10"/>
        <rFont val="Calibri"/>
        <family val="2"/>
        <charset val="238"/>
        <scheme val="minor"/>
      </rPr>
      <t>NKX2-1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</si>
  <si>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Łagodna pląsawica rodzinna (OMIM #118700) - analiza sekwencji kodującej genu </t>
    </r>
    <r>
      <rPr>
        <b/>
        <i/>
        <sz val="10"/>
        <rFont val="Calibri"/>
        <family val="2"/>
        <charset val="238"/>
        <scheme val="minor"/>
      </rPr>
      <t xml:space="preserve">NKX2-1 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</si>
  <si>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 xml:space="preserve">Zespół mózgowo-płucno-tarczycowy (OMIM #610978) - analiza genu </t>
    </r>
    <r>
      <rPr>
        <b/>
        <i/>
        <sz val="10"/>
        <rFont val="Calibri"/>
        <family val="2"/>
        <charset val="238"/>
        <scheme val="minor"/>
      </rPr>
      <t>NKX2-1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</si>
  <si>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Zespół mózgowo-płucno-tarczycowy (OMIM #610978) - analiza sekwencji kodujacej genu </t>
    </r>
    <r>
      <rPr>
        <b/>
        <i/>
        <sz val="10"/>
        <rFont val="Calibri"/>
        <family val="2"/>
        <charset val="238"/>
        <scheme val="minor"/>
      </rPr>
      <t>NKX2-1</t>
    </r>
    <r>
      <rPr>
        <b/>
        <sz val="10"/>
        <rFont val="Calibri"/>
        <family val="2"/>
        <charset val="238"/>
        <scheme val="minor"/>
      </rPr>
      <t xml:space="preserve">przy użyciu sekwencjonowania bezpośredniego metodą Sangera. </t>
    </r>
  </si>
  <si>
    <r>
      <t>Zespół Hajdu-Cheney (OMIM #102500) - analiza sekwencji eksonu 34 genu</t>
    </r>
    <r>
      <rPr>
        <b/>
        <i/>
        <sz val="10"/>
        <rFont val="Calibri"/>
        <family val="2"/>
        <charset val="238"/>
        <scheme val="minor"/>
      </rPr>
      <t xml:space="preserve"> NOTCH2</t>
    </r>
    <r>
      <rPr>
        <b/>
        <sz val="10"/>
        <rFont val="Calibri"/>
        <family val="2"/>
        <charset val="238"/>
        <scheme val="minor"/>
      </rPr>
      <t xml:space="preserve">. </t>
    </r>
  </si>
  <si>
    <r>
      <t>Zespół Hajdu-Cheney (OMIM #102500) - analiza sekwencji eksonu 34 genu</t>
    </r>
    <r>
      <rPr>
        <b/>
        <i/>
        <sz val="10"/>
        <rFont val="Calibri"/>
        <family val="2"/>
        <charset val="238"/>
        <scheme val="minor"/>
      </rPr>
      <t xml:space="preserve"> NOTCH2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 </t>
    </r>
  </si>
  <si>
    <r>
      <t xml:space="preserve">Rodzinnie występujący rak piersi i/lub jajnika (OMIM #604370) - analiza sekwencji genów </t>
    </r>
    <r>
      <rPr>
        <b/>
        <i/>
        <sz val="10"/>
        <rFont val="Calibri"/>
        <family val="2"/>
        <charset val="238"/>
        <scheme val="minor"/>
      </rPr>
      <t>BRCA1 i BRCA2.</t>
    </r>
  </si>
  <si>
    <r>
      <t xml:space="preserve">Rodzinnie występujący rak piersi i/lub jajnika (OMIM #604370) - analiza sekwencji genów </t>
    </r>
    <r>
      <rPr>
        <b/>
        <i/>
        <sz val="10"/>
        <rFont val="Calibri"/>
        <family val="2"/>
        <charset val="238"/>
        <scheme val="minor"/>
      </rPr>
      <t xml:space="preserve">BRCA1 </t>
    </r>
    <r>
      <rPr>
        <b/>
        <sz val="10"/>
        <rFont val="Calibri"/>
        <family val="2"/>
        <charset val="238"/>
        <scheme val="minor"/>
      </rPr>
      <t>i BRCA2 techniką sekwencjonowania nowej generacji (NGS) (zestaw BRCA MASTR, Multiplicom).</t>
    </r>
  </si>
  <si>
    <r>
      <t xml:space="preserve">Zaawansowane badanie genetyczne w chorobach nowotworowych - rak piersi i/lub jajnika - geny </t>
    </r>
    <r>
      <rPr>
        <b/>
        <i/>
        <sz val="10"/>
        <rFont val="Calibri"/>
        <family val="2"/>
        <charset val="238"/>
        <scheme val="minor"/>
      </rPr>
      <t>BRCA1 i BRCA2</t>
    </r>
    <r>
      <rPr>
        <b/>
        <sz val="10"/>
        <rFont val="Calibri"/>
        <family val="2"/>
        <charset val="238"/>
        <scheme val="minor"/>
      </rPr>
      <t xml:space="preserve"> (warianty germinalne).</t>
    </r>
  </si>
  <si>
    <r>
      <t xml:space="preserve">Rak piersi i/lub jajnika - analiza sekwencji genów </t>
    </r>
    <r>
      <rPr>
        <b/>
        <i/>
        <sz val="10"/>
        <rFont val="Calibri"/>
        <family val="2"/>
        <charset val="238"/>
        <scheme val="minor"/>
      </rPr>
      <t>BRCA1</t>
    </r>
    <r>
      <rPr>
        <b/>
        <sz val="10"/>
        <rFont val="Calibri"/>
        <family val="2"/>
        <charset val="238"/>
        <scheme val="minor"/>
      </rPr>
      <t>i BRCA2  techniką sekwencjonowania nowej generacji (NGS) (zestaw BRCA MASTR, Multiplicom).</t>
    </r>
  </si>
  <si>
    <r>
      <t xml:space="preserve">Rak piersi i/lub jajnika - analiza sekwencji genów </t>
    </r>
    <r>
      <rPr>
        <b/>
        <i/>
        <sz val="10"/>
        <rFont val="Calibri"/>
        <family val="2"/>
        <charset val="238"/>
        <scheme val="minor"/>
      </rPr>
      <t xml:space="preserve">BRCA1 </t>
    </r>
    <r>
      <rPr>
        <b/>
        <sz val="10"/>
        <rFont val="Calibri"/>
        <family val="2"/>
        <charset val="238"/>
        <scheme val="minor"/>
      </rPr>
      <t>i BRCA2.</t>
    </r>
  </si>
  <si>
    <r>
      <t xml:space="preserve">Rak piersi i/lub jajnika - analiza sekwencji genów </t>
    </r>
    <r>
      <rPr>
        <b/>
        <i/>
        <sz val="10"/>
        <rFont val="Calibri"/>
        <family val="2"/>
        <charset val="238"/>
        <scheme val="minor"/>
      </rPr>
      <t>BRCA1</t>
    </r>
    <r>
      <rPr>
        <b/>
        <sz val="10"/>
        <rFont val="Calibri"/>
        <family val="2"/>
        <charset val="238"/>
        <scheme val="minor"/>
      </rPr>
      <t xml:space="preserve">i BRCA2 </t>
    </r>
    <r>
      <rPr>
        <b/>
        <u/>
        <sz val="10"/>
        <rFont val="Calibri"/>
        <family val="2"/>
        <charset val="238"/>
        <scheme val="minor"/>
      </rPr>
      <t xml:space="preserve"> w DNA komórek nowotworowych</t>
    </r>
    <r>
      <rPr>
        <b/>
        <sz val="10"/>
        <rFont val="Calibri"/>
        <family val="2"/>
        <charset val="238"/>
        <scheme val="minor"/>
      </rPr>
      <t xml:space="preserve"> techniką sekwencjonowania nowej generacji (NGS) (zestaw BRCA MASTR, Multiplicom).</t>
    </r>
  </si>
  <si>
    <r>
      <t xml:space="preserve">Zaawansowane badanie genetyczne w chorobach nowotworowych -  rak piersi i/lub jajnika - geny </t>
    </r>
    <r>
      <rPr>
        <b/>
        <i/>
        <sz val="10"/>
        <rFont val="Calibri"/>
        <family val="2"/>
        <charset val="238"/>
        <scheme val="minor"/>
      </rPr>
      <t>BRCA1 i BRCA2</t>
    </r>
    <r>
      <rPr>
        <b/>
        <sz val="10"/>
        <rFont val="Calibri"/>
        <family val="2"/>
        <charset val="238"/>
        <scheme val="minor"/>
      </rPr>
      <t xml:space="preserve"> (warianty somatyczne).</t>
    </r>
  </si>
  <si>
    <r>
      <t xml:space="preserve">Hipercholesterolemia rodzinna (OMIM #143890) -analiza sekwencji genów </t>
    </r>
    <r>
      <rPr>
        <b/>
        <i/>
        <sz val="10"/>
        <rFont val="Calibri"/>
        <family val="2"/>
        <charset val="238"/>
        <scheme val="minor"/>
      </rPr>
      <t>LDLR</t>
    </r>
    <r>
      <rPr>
        <b/>
        <sz val="10"/>
        <rFont val="Calibri"/>
        <family val="2"/>
        <charset val="238"/>
        <scheme val="minor"/>
      </rPr>
      <t xml:space="preserve">, </t>
    </r>
    <r>
      <rPr>
        <b/>
        <i/>
        <sz val="10"/>
        <rFont val="Calibri"/>
        <family val="2"/>
        <charset val="238"/>
        <scheme val="minor"/>
      </rPr>
      <t>PCSK9</t>
    </r>
    <r>
      <rPr>
        <b/>
        <sz val="10"/>
        <rFont val="Calibri"/>
        <family val="2"/>
        <charset val="238"/>
        <scheme val="minor"/>
      </rPr>
      <t xml:space="preserve">, </t>
    </r>
    <r>
      <rPr>
        <b/>
        <i/>
        <sz val="10"/>
        <rFont val="Calibri"/>
        <family val="2"/>
        <charset val="238"/>
        <scheme val="minor"/>
      </rPr>
      <t xml:space="preserve">APOE </t>
    </r>
    <r>
      <rPr>
        <b/>
        <sz val="10"/>
        <rFont val="Calibri"/>
        <family val="2"/>
        <charset val="238"/>
        <scheme val="minor"/>
      </rPr>
      <t xml:space="preserve">oraz fragmentu eksonu 26 genu </t>
    </r>
    <r>
      <rPr>
        <b/>
        <i/>
        <sz val="10"/>
        <rFont val="Calibri"/>
        <family val="2"/>
        <charset val="238"/>
        <scheme val="minor"/>
      </rPr>
      <t>APOB.</t>
    </r>
  </si>
  <si>
    <r>
      <t xml:space="preserve">Hipercholesterolemia rodzinna (OMIM #143890) -analiza sekwencji kodującej genów </t>
    </r>
    <r>
      <rPr>
        <b/>
        <i/>
        <sz val="10"/>
        <rFont val="Calibri"/>
        <family val="2"/>
        <charset val="238"/>
        <scheme val="minor"/>
      </rPr>
      <t>LDLR</t>
    </r>
    <r>
      <rPr>
        <b/>
        <sz val="10"/>
        <rFont val="Calibri"/>
        <family val="2"/>
        <charset val="238"/>
        <scheme val="minor"/>
      </rPr>
      <t xml:space="preserve"> (wraz z dużymi rearanżacjami), </t>
    </r>
    <r>
      <rPr>
        <b/>
        <i/>
        <sz val="10"/>
        <rFont val="Calibri"/>
        <family val="2"/>
        <charset val="238"/>
        <scheme val="minor"/>
      </rPr>
      <t>PCSK9</t>
    </r>
    <r>
      <rPr>
        <b/>
        <sz val="10"/>
        <rFont val="Calibri"/>
        <family val="2"/>
        <charset val="238"/>
        <scheme val="minor"/>
      </rPr>
      <t xml:space="preserve">, </t>
    </r>
    <r>
      <rPr>
        <b/>
        <i/>
        <sz val="10"/>
        <rFont val="Calibri"/>
        <family val="2"/>
        <charset val="238"/>
        <scheme val="minor"/>
      </rPr>
      <t>APOE</t>
    </r>
    <r>
      <rPr>
        <b/>
        <sz val="10"/>
        <rFont val="Calibri"/>
        <family val="2"/>
        <charset val="238"/>
        <scheme val="minor"/>
      </rPr>
      <t xml:space="preserve"> oraz fragmentu eksonu 26 genu </t>
    </r>
    <r>
      <rPr>
        <b/>
        <i/>
        <sz val="10"/>
        <rFont val="Calibri"/>
        <family val="2"/>
        <charset val="238"/>
        <scheme val="minor"/>
      </rPr>
      <t>APOB</t>
    </r>
    <r>
      <rPr>
        <b/>
        <sz val="10"/>
        <rFont val="Calibri"/>
        <family val="2"/>
        <charset val="238"/>
        <scheme val="minor"/>
      </rPr>
      <t xml:space="preserve"> techniką sekwencjonowania nowej generacji (NGS) (zestaw ADH MASTR, Multiplicom). </t>
    </r>
  </si>
  <si>
    <r>
      <t xml:space="preserve">GIST - analiza sekwencji wybranych eksonów genu </t>
    </r>
    <r>
      <rPr>
        <b/>
        <i/>
        <sz val="10"/>
        <rFont val="Calibri"/>
        <family val="2"/>
        <charset val="238"/>
        <scheme val="minor"/>
      </rPr>
      <t>KIT</t>
    </r>
    <r>
      <rPr>
        <b/>
        <sz val="10"/>
        <rFont val="Calibri"/>
        <family val="2"/>
        <charset val="238"/>
        <scheme val="minor"/>
      </rPr>
      <t xml:space="preserve"> oraz </t>
    </r>
    <r>
      <rPr>
        <b/>
        <i/>
        <sz val="10"/>
        <rFont val="Calibri"/>
        <family val="2"/>
        <charset val="238"/>
        <scheme val="minor"/>
      </rPr>
      <t>PDGFRA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</si>
  <si>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Analiza sekwencji eksonów 9,11,13 i/lub 17 genu </t>
    </r>
    <r>
      <rPr>
        <b/>
        <i/>
        <sz val="10"/>
        <rFont val="Calibri"/>
        <family val="2"/>
        <charset val="238"/>
        <scheme val="minor"/>
      </rPr>
      <t>KIT</t>
    </r>
    <r>
      <rPr>
        <b/>
        <sz val="10"/>
        <rFont val="Calibri"/>
        <family val="2"/>
        <charset val="238"/>
        <scheme val="minor"/>
      </rPr>
      <t xml:space="preserve"> oraz eksonów 12, 14 i/lub 18 genu </t>
    </r>
    <r>
      <rPr>
        <b/>
        <i/>
        <sz val="10"/>
        <rFont val="Calibri"/>
        <family val="2"/>
        <charset val="238"/>
        <scheme val="minor"/>
      </rPr>
      <t xml:space="preserve">PDGFRA </t>
    </r>
    <r>
      <rPr>
        <b/>
        <u/>
        <sz val="10"/>
        <rFont val="Calibri"/>
        <family val="2"/>
        <charset val="238"/>
        <scheme val="minor"/>
      </rPr>
      <t>w DNA komórek nowotworowych</t>
    </r>
    <r>
      <rPr>
        <b/>
        <sz val="10"/>
        <rFont val="Calibri"/>
        <family val="2"/>
        <charset val="238"/>
        <scheme val="minor"/>
      </rPr>
      <t xml:space="preserve"> przy użyciu sekwencjonowania bezpośredniego metodą Sangera. </t>
    </r>
  </si>
  <si>
    <r>
      <t xml:space="preserve">Złożone badanie genetyczne w chorobach nowotworowych - GIST - warianty </t>
    </r>
    <r>
      <rPr>
        <b/>
        <i/>
        <sz val="10"/>
        <rFont val="Calibri"/>
        <family val="2"/>
        <charset val="238"/>
        <scheme val="minor"/>
      </rPr>
      <t>KIT, PDGFRA</t>
    </r>
    <r>
      <rPr>
        <b/>
        <sz val="10"/>
        <rFont val="Calibri"/>
        <family val="2"/>
        <charset val="238"/>
        <scheme val="minor"/>
      </rPr>
      <t xml:space="preserve">. </t>
    </r>
  </si>
  <si>
    <r>
      <t>Mastocytoza - analiza wariantu p.D816V genu</t>
    </r>
    <r>
      <rPr>
        <b/>
        <i/>
        <sz val="10"/>
        <rFont val="Calibri"/>
        <family val="2"/>
        <charset val="238"/>
        <scheme val="minor"/>
      </rPr>
      <t xml:space="preserve"> KIT.</t>
    </r>
  </si>
  <si>
    <r>
      <t xml:space="preserve">Analiza w kierunku wariantu p.D816V genu </t>
    </r>
    <r>
      <rPr>
        <b/>
        <i/>
        <sz val="10"/>
        <rFont val="Calibri"/>
        <family val="2"/>
        <charset val="238"/>
        <scheme val="minor"/>
      </rPr>
      <t>KIT</t>
    </r>
    <r>
      <rPr>
        <b/>
        <sz val="10"/>
        <rFont val="Calibri"/>
        <family val="2"/>
        <charset val="238"/>
        <scheme val="minor"/>
      </rPr>
      <t xml:space="preserve"> metodą RT-PCR.</t>
    </r>
  </si>
  <si>
    <r>
      <t>Podstawowe badanie genetyczne w chorobach nowotworowych - mastocytoza - wariant p.D816V genu</t>
    </r>
    <r>
      <rPr>
        <b/>
        <i/>
        <sz val="10"/>
        <rFont val="Calibri"/>
        <family val="2"/>
        <charset val="238"/>
        <scheme val="minor"/>
      </rPr>
      <t xml:space="preserve"> KIT.</t>
    </r>
  </si>
  <si>
    <r>
      <t xml:space="preserve">Niedrobnokomórkowy rak płuca - analiza najczęstszych wariantów genu </t>
    </r>
    <r>
      <rPr>
        <b/>
        <i/>
        <sz val="10"/>
        <rFont val="Calibri"/>
        <family val="2"/>
        <charset val="238"/>
        <scheme val="minor"/>
      </rPr>
      <t>EGFR</t>
    </r>
    <r>
      <rPr>
        <b/>
        <sz val="10"/>
        <rFont val="Calibri"/>
        <family val="2"/>
        <charset val="238"/>
        <scheme val="minor"/>
      </rPr>
      <t>.</t>
    </r>
  </si>
  <si>
    <r>
      <t xml:space="preserve">Analiza w kierunku najczęstszych wariantów genu </t>
    </r>
    <r>
      <rPr>
        <b/>
        <i/>
        <sz val="10"/>
        <rFont val="Calibri"/>
        <family val="2"/>
        <charset val="238"/>
        <scheme val="minor"/>
      </rPr>
      <t>EGFR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  <scheme val="minor"/>
      </rPr>
      <t>w DNA komórek nowotworowych</t>
    </r>
    <r>
      <rPr>
        <b/>
        <sz val="10"/>
        <rFont val="Calibri"/>
        <family val="2"/>
        <charset val="238"/>
        <scheme val="minor"/>
      </rPr>
      <t xml:space="preserve"> metodą RT-PCR (CE-IVD). Badany region obejmuje 42 wybrane warianty w eksonach 18, 19, 20 i 21 genu </t>
    </r>
    <r>
      <rPr>
        <b/>
        <i/>
        <sz val="10"/>
        <rFont val="Calibri"/>
        <family val="2"/>
        <charset val="238"/>
        <scheme val="minor"/>
      </rPr>
      <t>EGFR.</t>
    </r>
    <r>
      <rPr>
        <b/>
        <sz val="10"/>
        <rFont val="Calibri"/>
        <family val="2"/>
        <charset val="238"/>
        <scheme val="minor"/>
      </rPr>
      <t xml:space="preserve"> </t>
    </r>
  </si>
  <si>
    <r>
      <t xml:space="preserve">Podstawowe badanie genetyczne w chorobach nowotworowych - niedrobnokomórkowy rak płuca - warianty </t>
    </r>
    <r>
      <rPr>
        <b/>
        <i/>
        <sz val="10"/>
        <rFont val="Calibri"/>
        <family val="2"/>
        <charset val="238"/>
        <scheme val="minor"/>
      </rPr>
      <t>EGFR</t>
    </r>
    <r>
      <rPr>
        <b/>
        <sz val="10"/>
        <rFont val="Calibri"/>
        <family val="2"/>
        <charset val="238"/>
        <scheme val="minor"/>
      </rPr>
      <t>.</t>
    </r>
  </si>
  <si>
    <r>
      <t xml:space="preserve">Analiza w kierunku najczęstszych wariantów genu </t>
    </r>
    <r>
      <rPr>
        <b/>
        <i/>
        <sz val="10"/>
        <rFont val="Calibri"/>
        <family val="2"/>
        <charset val="238"/>
        <scheme val="minor"/>
      </rPr>
      <t>EGFR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  <scheme val="minor"/>
      </rPr>
      <t>w ctDNA</t>
    </r>
    <r>
      <rPr>
        <b/>
        <sz val="10"/>
        <rFont val="Calibri"/>
        <family val="2"/>
        <charset val="238"/>
        <scheme val="minor"/>
      </rPr>
      <t xml:space="preserve"> metodą RT-PCR (CE-IVD). Badany region obejmuje 42 wybrane warianty w eksonach 18, 19, 20 i 21 genu </t>
    </r>
    <r>
      <rPr>
        <b/>
        <i/>
        <sz val="10"/>
        <rFont val="Calibri"/>
        <family val="2"/>
        <charset val="238"/>
        <scheme val="minor"/>
      </rPr>
      <t>EGFR.</t>
    </r>
    <r>
      <rPr>
        <b/>
        <sz val="10"/>
        <rFont val="Calibri"/>
        <family val="2"/>
        <charset val="238"/>
        <scheme val="minor"/>
      </rPr>
      <t xml:space="preserve"> </t>
    </r>
  </si>
  <si>
    <r>
      <t xml:space="preserve">Analiza w kierunku najczęstszych wariantów genu </t>
    </r>
    <r>
      <rPr>
        <b/>
        <i/>
        <sz val="10"/>
        <rFont val="Calibri"/>
        <family val="2"/>
        <charset val="238"/>
        <scheme val="minor"/>
      </rPr>
      <t>EGFR</t>
    </r>
    <r>
      <rPr>
        <b/>
        <u/>
        <sz val="10"/>
        <rFont val="Calibri"/>
        <family val="2"/>
        <charset val="238"/>
        <scheme val="minor"/>
      </rPr>
      <t xml:space="preserve"> w ctDNA </t>
    </r>
    <r>
      <rPr>
        <b/>
        <sz val="10"/>
        <rFont val="Calibri"/>
        <family val="2"/>
        <charset val="238"/>
        <scheme val="minor"/>
      </rPr>
      <t xml:space="preserve">metodą RT-PCR (CE-IVD). Badany region obejmuje 42 wybrane warianty w eksonach 18, 19, 20 i 21 genu </t>
    </r>
    <r>
      <rPr>
        <b/>
        <i/>
        <sz val="10"/>
        <rFont val="Calibri"/>
        <family val="2"/>
        <charset val="238"/>
        <scheme val="minor"/>
      </rPr>
      <t>EGFR.</t>
    </r>
    <r>
      <rPr>
        <b/>
        <sz val="10"/>
        <rFont val="Calibri"/>
        <family val="2"/>
        <charset val="238"/>
        <scheme val="minor"/>
      </rPr>
      <t xml:space="preserve"> </t>
    </r>
  </si>
  <si>
    <r>
      <t>Czerniak złośliwy - analiza wariantu w kodonie V600 genu</t>
    </r>
    <r>
      <rPr>
        <b/>
        <i/>
        <sz val="10"/>
        <rFont val="Calibri"/>
        <family val="2"/>
        <charset val="238"/>
        <scheme val="minor"/>
      </rPr>
      <t xml:space="preserve"> BRAF.</t>
    </r>
  </si>
  <si>
    <r>
      <t xml:space="preserve">Analiza w kierunku wariantów w kodonie V600 genu </t>
    </r>
    <r>
      <rPr>
        <b/>
        <i/>
        <sz val="10"/>
        <rFont val="Calibri"/>
        <family val="2"/>
        <charset val="238"/>
        <scheme val="minor"/>
      </rPr>
      <t xml:space="preserve">BRAF </t>
    </r>
    <r>
      <rPr>
        <b/>
        <u/>
        <sz val="10"/>
        <rFont val="Calibri"/>
        <family val="2"/>
        <charset val="238"/>
        <scheme val="minor"/>
      </rPr>
      <t>w DNA komórek nowotworowyc</t>
    </r>
    <r>
      <rPr>
        <b/>
        <sz val="10"/>
        <rFont val="Calibri"/>
        <family val="2"/>
        <charset val="238"/>
        <scheme val="minor"/>
      </rPr>
      <t xml:space="preserve">h metodą RT-PCR (CE-IVD). Badany region genu </t>
    </r>
    <r>
      <rPr>
        <b/>
        <i/>
        <sz val="10"/>
        <rFont val="Calibri"/>
        <family val="2"/>
        <charset val="238"/>
        <scheme val="minor"/>
      </rPr>
      <t>BRAF</t>
    </r>
    <r>
      <rPr>
        <b/>
        <sz val="10"/>
        <rFont val="Calibri"/>
        <family val="2"/>
        <charset val="238"/>
        <scheme val="minor"/>
      </rPr>
      <t xml:space="preserve"> obejmuje warianty: p.V600D oraz p.V600K.</t>
    </r>
  </si>
  <si>
    <r>
      <t>Podstawowe badanie genetyczne w chorobach nowotworowych - czerniak złośliwy - wariant w kodonie V600 genu</t>
    </r>
    <r>
      <rPr>
        <b/>
        <i/>
        <sz val="10"/>
        <rFont val="Calibri"/>
        <family val="2"/>
        <charset val="238"/>
        <scheme val="minor"/>
      </rPr>
      <t xml:space="preserve"> BRAF.</t>
    </r>
  </si>
  <si>
    <r>
      <t xml:space="preserve">Neuroblastoma - analiza sekwencji eksonów 23, 25 genu </t>
    </r>
    <r>
      <rPr>
        <b/>
        <i/>
        <sz val="10"/>
        <rFont val="Calibri"/>
        <family val="2"/>
        <charset val="238"/>
        <scheme val="minor"/>
      </rPr>
      <t>ALK.</t>
    </r>
  </si>
  <si>
    <r>
      <t xml:space="preserve">Analiza sekwencji eksonów 23, 25 genu </t>
    </r>
    <r>
      <rPr>
        <b/>
        <i/>
        <sz val="10"/>
        <rFont val="Calibri"/>
        <family val="2"/>
        <charset val="238"/>
        <scheme val="minor"/>
      </rPr>
      <t>ALK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  <scheme val="minor"/>
      </rPr>
      <t>w DNA komórek nowotworowych</t>
    </r>
    <r>
      <rPr>
        <b/>
        <sz val="10"/>
        <rFont val="Calibri"/>
        <family val="2"/>
        <charset val="238"/>
        <scheme val="minor"/>
      </rPr>
      <t xml:space="preserve">  przy użyciu sekwencjonowania bezpośredniego metodą Sangera.  Badany region genu </t>
    </r>
    <r>
      <rPr>
        <b/>
        <i/>
        <sz val="10"/>
        <rFont val="Calibri"/>
        <family val="2"/>
        <charset val="238"/>
        <scheme val="minor"/>
      </rPr>
      <t>ALK</t>
    </r>
    <r>
      <rPr>
        <b/>
        <sz val="10"/>
        <rFont val="Calibri"/>
        <family val="2"/>
        <charset val="238"/>
        <scheme val="minor"/>
      </rPr>
      <t xml:space="preserve"> obejmuje m.in. warianty  p.L1152R, p.F1174V, p.F1245C, p.L1196M, p.G1202R</t>
    </r>
  </si>
  <si>
    <r>
      <t xml:space="preserve">Podstawowe badanie genetyczne w chorobach nowotworowych - neuroblastoma - warianty </t>
    </r>
    <r>
      <rPr>
        <b/>
        <i/>
        <sz val="10"/>
        <rFont val="Calibri"/>
        <family val="2"/>
        <charset val="238"/>
        <scheme val="minor"/>
      </rPr>
      <t>ALK.</t>
    </r>
  </si>
  <si>
    <r>
      <t xml:space="preserve">Rak jelita grubego - analiza najczęstszych wariantów genów </t>
    </r>
    <r>
      <rPr>
        <b/>
        <i/>
        <sz val="10"/>
        <rFont val="Calibri"/>
        <family val="2"/>
        <charset val="238"/>
        <scheme val="minor"/>
      </rPr>
      <t>KRAS</t>
    </r>
    <r>
      <rPr>
        <b/>
        <sz val="10"/>
        <rFont val="Calibri"/>
        <family val="2"/>
        <charset val="238"/>
        <scheme val="minor"/>
      </rPr>
      <t xml:space="preserve"> i </t>
    </r>
    <r>
      <rPr>
        <b/>
        <i/>
        <sz val="10"/>
        <rFont val="Calibri"/>
        <family val="2"/>
        <charset val="238"/>
        <scheme val="minor"/>
      </rPr>
      <t>NRAS.</t>
    </r>
  </si>
  <si>
    <r>
      <t xml:space="preserve">Analiza w kierunku najczęstszych wariantów genów </t>
    </r>
    <r>
      <rPr>
        <b/>
        <i/>
        <sz val="10"/>
        <rFont val="Calibri"/>
        <family val="2"/>
        <charset val="238"/>
        <scheme val="minor"/>
      </rPr>
      <t xml:space="preserve">KRAS </t>
    </r>
    <r>
      <rPr>
        <b/>
        <sz val="10"/>
        <rFont val="Calibri"/>
        <family val="2"/>
        <charset val="238"/>
        <scheme val="minor"/>
      </rPr>
      <t xml:space="preserve">i </t>
    </r>
    <r>
      <rPr>
        <b/>
        <i/>
        <sz val="10"/>
        <rFont val="Calibri"/>
        <family val="2"/>
        <charset val="238"/>
        <scheme val="minor"/>
      </rPr>
      <t>NRAS</t>
    </r>
    <r>
      <rPr>
        <b/>
        <u/>
        <sz val="10"/>
        <rFont val="Calibri"/>
        <family val="2"/>
        <charset val="238"/>
        <scheme val="minor"/>
      </rPr>
      <t xml:space="preserve"> w DNA komórek nowotworowych</t>
    </r>
    <r>
      <rPr>
        <b/>
        <sz val="10"/>
        <rFont val="Calibri"/>
        <family val="2"/>
        <charset val="238"/>
        <scheme val="minor"/>
      </rPr>
      <t xml:space="preserve"> metodą RT-PCR  (CE-IVD). 
Badany region genu </t>
    </r>
    <r>
      <rPr>
        <b/>
        <i/>
        <sz val="10"/>
        <rFont val="Calibri"/>
        <family val="2"/>
        <charset val="238"/>
        <scheme val="minor"/>
      </rPr>
      <t>KRAS</t>
    </r>
    <r>
      <rPr>
        <b/>
        <sz val="10"/>
        <rFont val="Calibri"/>
        <family val="2"/>
        <charset val="238"/>
        <scheme val="minor"/>
      </rPr>
      <t xml:space="preserve"> obejmuje warianty: p.G12A, p.G12D, p.G12R, p.G12V, p.G13D, p.G12C, p.G12S, p.A59E, p.A59G, p.A59T, p.Q61H, p.Q61L, p.Q61R,  p.K117N, p.K117R, p.K117E, p.A146T, p.A146P, p.A146V. 
Badany region genu </t>
    </r>
    <r>
      <rPr>
        <b/>
        <i/>
        <sz val="10"/>
        <rFont val="Calibri"/>
        <family val="2"/>
        <charset val="238"/>
        <scheme val="minor"/>
      </rPr>
      <t>NRAS</t>
    </r>
    <r>
      <rPr>
        <b/>
        <sz val="10"/>
        <rFont val="Calibri"/>
        <family val="2"/>
        <charset val="238"/>
        <scheme val="minor"/>
      </rPr>
      <t xml:space="preserve"> obejmuje warianty: p.G12D, p.G12C, p.G12S, p.G13R, p.G13V, p.A59D, p.A59T, p.Q61H, p.Q61L, p.Q61K, p.Q61R, p.K117R, p.A146T.
</t>
    </r>
  </si>
  <si>
    <r>
      <t xml:space="preserve">Podstawowe badanie genetyczne w chorobach nowotworowych - rak jelita grubego - warianty </t>
    </r>
    <r>
      <rPr>
        <b/>
        <i/>
        <sz val="10"/>
        <rFont val="Calibri"/>
        <family val="2"/>
        <charset val="238"/>
        <scheme val="minor"/>
      </rPr>
      <t>KRAS</t>
    </r>
    <r>
      <rPr>
        <b/>
        <sz val="10"/>
        <rFont val="Calibri"/>
        <family val="2"/>
        <charset val="238"/>
        <scheme val="minor"/>
      </rPr>
      <t xml:space="preserve"> i </t>
    </r>
    <r>
      <rPr>
        <b/>
        <i/>
        <sz val="10"/>
        <rFont val="Calibri"/>
        <family val="2"/>
        <charset val="238"/>
        <scheme val="minor"/>
      </rPr>
      <t>NRAS.</t>
    </r>
  </si>
  <si>
    <t xml:space="preserve"> Koszt jednostkowy (w zł)</t>
  </si>
  <si>
    <t>zmiana nazwy i ceny 
Cena badania uległa zmianie w związku z obniżeniem kosztów narzutu na badania z 10 do 6.5% oraz zmianą cen odczynników.</t>
  </si>
  <si>
    <t>zmiana nazwy i ceny 
Cena badania uległa zmianie w związku z obniżeniem kosztów narzutów na badania z 10 do 6.5%.</t>
  </si>
  <si>
    <t xml:space="preserve">zmiana nazwy i ceny 
Do ostatecznej ceny badania należy jeszcze doliczyć koszt izolacji DNA. 
Cena badania uległa zmianie w związku z ujednoliceniem systemu wyceny badań molekularnych.
</t>
  </si>
  <si>
    <t xml:space="preserve">zmiana nazwy i ceny 
Cena badania uległa zmianie w związku z ujednoliceniem systemu wyceny badań cytogenetycznych oraz z powodu wykonywania analiz na innym mikroskopie fluorescencyjnym.
</t>
  </si>
  <si>
    <t xml:space="preserve">zmiana nazwy i ceny 
Do ostatecznej ceny badania należy jeszcze doliczyć koszt izolacji DNA. 
Cena badania uległa zmianie w związku z ujednoliceniem systemu wyceny badań molekularnych oraz z powodu wykonywania analiz na innym sekwenatorze kapilarnym.
</t>
  </si>
  <si>
    <r>
      <t>zmiana nazwy i ceny 
Do ostatecznej ceny badania należy jeszcze doliczyć koszt izolacji DNA. 
Cena badania uległa zmianie w związku z ujednoliceniem systemu wyceny badań molekularnych oraz poszerzeniem badania o analizę genu</t>
    </r>
    <r>
      <rPr>
        <b/>
        <i/>
        <sz val="10"/>
        <rFont val="Calibri"/>
        <family val="2"/>
        <charset val="238"/>
        <scheme val="minor"/>
      </rPr>
      <t xml:space="preserve"> LDLR </t>
    </r>
    <r>
      <rPr>
        <b/>
        <sz val="10"/>
        <rFont val="Calibri"/>
        <family val="2"/>
        <charset val="238"/>
        <scheme val="minor"/>
      </rPr>
      <t xml:space="preserve">techniką MLPA.
</t>
    </r>
  </si>
  <si>
    <t xml:space="preserve">zmiana nazwy i ceny 
Do ostatecznej ceny badania należy jeszcze doliczyć koszt izolacji DNA. 
Cena badania uległa zmianie w związku ze zmianą liczby analizowanych fragmentów genu APOE. Dotychczas analizowny był tylko jeden fragment, teraz badamy całą sekwencję kodującą oraz w związku z ujednoliceniem systemu wyceny badań molekularnych i z powodu wykonywania analiz na innym sekwenatorze kapilarnym.
</t>
  </si>
  <si>
    <t>nowe badanie 
Do ostatecznej ceny badania należy jeszcze doliczyć koszt izolacji DNA.</t>
  </si>
  <si>
    <t>zmiana nazwy i ceny 
Do ostatecznej ceny badania należy jeszcze doliczyć koszt izolacji DNA. 
Badanie wykonywane w ramach Narodowego Programu Zwalczania Chorób Nowotworowych za łączną cenę (z izolacją DNA)  205zł. Cena badania uległa zmianie w związku z ujednoliceniem systemu wyceny badań molekularnych oraz z powodu wykonywania analiz na innym termocyklerze i sekwenatorze kapilarnym.</t>
  </si>
  <si>
    <t xml:space="preserve">zmiana nazwy i ceny 
Do ostatecznej ceny badania należy jeszcze doliczyć koszt izolacji DNA. 
Cena badania uległa zmianie w związku ze zmiejszeniem kosztów osobowych, ujednoliceniem systemu wyceny badań molekularnych oraz z powodu wykonywania analiz na innym sekwenatorze kapilarnym.
</t>
  </si>
  <si>
    <t>zmiana nazwy i ceny 
Do ostatecznej ceny badania należy jeszcze doliczyć koszt izolacji DNA. 
Cena badania uległa zmianie w związku z ujednoliceniem systemu wyceny badań molekularnych oraz z powodu wykonywania analiz na innym sekwenatorze kapilarnym.</t>
  </si>
  <si>
    <t>zmiana nazwy i ceny 
Do ostatecznej ceny badania należy jeszcze doliczyć koszt izolacji DNA. 
Cena badania uległa zmianie w związku z ujednoliceniem systemu wyceny badań molekularnych oraz z powodu wykonywania analiz na innym sekwenatorze kapilarnym, jak również kalkulacji na badań na mniejszą liczbę procesowanych jednocześnie próbek (n=3).</t>
  </si>
  <si>
    <t>zmiana nazwy i ceny 
Do ostatecznej ceny badania należy jeszcze doliczyć koszt izolacji DNA. 
Badanie wykonywane w ramach Krajowego Centrum Diagnostyki i Leczenia Hipercholesterolemii Rodzinnej za łączną cenę (z izolacją DNA)  280,35zł. 
Cena badania uległa zmianie w związku z ujednoliceniem systemu wyceny badań molekularnych oraz z powodu wykonywania analiz na innym sekwenatorze kapilarnym.</t>
  </si>
  <si>
    <t xml:space="preserve">zmiana nazwy i ceny 
Do ostatecznej ceny badania należy jeszcze doliczyć koszt izolacji DNA. 
Cena badania uległa zmianie w związku ze zmianą procesu analitycznego, ujednoliceniem systemu wyceny badań molekularnych oraz z powodu wykonywania analiz na innym sekwenatorze kapilarnym.
</t>
  </si>
  <si>
    <t>nowe badanie 
Do ostatecznej ceny badania należy jeszcze doliczyć podwójny koszt izolacji DNA.</t>
  </si>
  <si>
    <t>nowe badanie 
Do ostatecznej ceny badania należy jeszcze doliczyć  koszt izolacji DNA.</t>
  </si>
  <si>
    <t>zmiana nazwy i ceny 
Do ostatecznej ceny badania należy jeszcze doliczyć koszt izolacji DNA. 
Badanie wykonywane w ramach Krajowego Centrum Diagnostyki i Leczenia Hipercholesterolemii Rodzinnej za łączną cenę (z izolacją DNA)  2044,45zł. 
Cena badania uległa zmianie w związku z ujednoliceniem systemu wyceny badań molekularnych oraz z powodu wykonywania analiz na innym sekwenatorze kapilarnym.</t>
  </si>
  <si>
    <t>zmiana nazwy i ceny 
Do ostatecznej ceny badania należy jeszcze doliczyć koszt izolacji DNA. 
Cena badania uległa zmianie w związku ze zmianą stosowanej procedury badawczej. Technika RT-PCR jest metodą dużo bardziej czułą niż uprzednio stosowana  metoda ASO-PCR.</t>
  </si>
  <si>
    <t xml:space="preserve">zmiana nazwy i ceny 
Do ostatecznej ceny badania należy jeszcze doliczyć koszt izolacji DNA. 
Cena badania uległa zmianie w związku z  ujednoliceniem systemu wyceny badań molekularnych.
</t>
  </si>
  <si>
    <t>Laboratorium Genetyki Klinicznej</t>
  </si>
  <si>
    <t>Cennik wewnętrzny</t>
  </si>
  <si>
    <t>PD-L1 – badanie ekspresji antygenu PD-L1</t>
  </si>
  <si>
    <t>Badanie wykonywane techniką IHC z zastosowaniem przeciwciała 22C3</t>
  </si>
  <si>
    <t>Badanie 5 mutacji w genie BRCA1</t>
  </si>
  <si>
    <t>Badanie wykonywane techniką sekwencjonowania sangerowskiego.</t>
  </si>
  <si>
    <t>Badanie przesiewowe 5 mutacji CHEK2 i PALB2</t>
  </si>
  <si>
    <t>Koszt badania rodzinnej mutacji u krewnych probanta</t>
  </si>
  <si>
    <t>Badanie niestabilności mikrosatelitarnej DNA (MSI)</t>
  </si>
  <si>
    <t>Badanie wykonywane techniką multiplex PCR i analizy fragmentów.</t>
  </si>
  <si>
    <t>Badanie mutacji w pełnej sekwencji kodującej genów  MLH1,MSH2,MSH3,MSH6,PMS2,STK11,SMAD4,BMPR1A,EPCAM,MUTYH,APC techniką NGS</t>
  </si>
  <si>
    <t>BRAF – badanie mutacji V600 testem qPCR</t>
  </si>
  <si>
    <t xml:space="preserve">EGFR – badanie mutacji (badanie obejmuje również mutację T790M) </t>
  </si>
  <si>
    <t>EGFR ctDNA – badanie mutacji EGFR w osoczu, w tym mutacja T790M</t>
  </si>
  <si>
    <t>EGFR + ALK-FISH (pakiet badań)</t>
  </si>
  <si>
    <t>HER2 – badanie amplifikacji metodą FISH</t>
  </si>
  <si>
    <t xml:space="preserve">IDH1/IDH2 - badanie mutacji </t>
  </si>
  <si>
    <t>Kodelecja 1p/19q – badanie metodą FISH</t>
  </si>
  <si>
    <t>KIT - badanie mutacji - GIST</t>
  </si>
  <si>
    <t>KIT i PDGFRA -badanie mutacji - GIST</t>
  </si>
  <si>
    <t>MGMT – badanie metylacji promotora genu MGMT</t>
  </si>
  <si>
    <t xml:space="preserve">RAS (KRAS + NRAS), BRAF  – badanie mutacji </t>
  </si>
  <si>
    <t xml:space="preserve">RET – badanie mutacji </t>
  </si>
  <si>
    <t>ROS1 – Badanie rearanżacji genu ROS1 metodą FISH</t>
  </si>
  <si>
    <t>ALK – badanie rearanżacji genu ALK metodą FISH</t>
  </si>
  <si>
    <t>EGFR – badanie mutacji (badanie obejmuje również mutację T790M). Analiza jednej lub kilku mutacji wykrywanych w od jednego do 6 amplikonów przy użyciu reakcji PCR lub sekwencjonowania Sangera</t>
  </si>
  <si>
    <t>Badanie FISH/ISH  komórek nowotworowych</t>
  </si>
  <si>
    <t>BRAF – badanie mutacji V600 testem qPCR (przy użyciu reakcji PCR).Analiza jednej lub kilku mutacji wykrywanych w od jednego do 6 amplikonów</t>
  </si>
  <si>
    <t>Analiza jednej lub kilku mutacji wykrywanych w od jednego do 6 amplikonów przy użyciu reakcji PCR</t>
  </si>
  <si>
    <t xml:space="preserve">Badanie FISH/ISH do komórek nowotworowych </t>
  </si>
  <si>
    <t>Analiza jednej lub kilku mutacji wykrywanych w od jednego do 6 amplikonów przy użyciu sekwencjonowania Sangera</t>
  </si>
  <si>
    <t>Analiza 7 amplikonów metodą sekwencjonowania Sangera</t>
  </si>
  <si>
    <t>Analiza metylacji</t>
  </si>
  <si>
    <t>Badanie FISH/ISH do komórek nowotworowych</t>
  </si>
  <si>
    <t xml:space="preserve">Badanie najczęstszych mutacji w genie BRCA1:c.68_69delAG(185 delAG);c.181T&gt;G;p.C61G(300T&gt;G);c.3700_3704delGTAAA(381del5);c.4035delA(4153delA);c.5266dupC(5382 insC);Badanie wykonywane techniką sekwencjonowania sangerowskiego. </t>
  </si>
  <si>
    <t>Ocena ekspresji genów MLH1, MSH2, MSH6, PMS2 (Dmmr)</t>
  </si>
  <si>
    <t>Badanie pełnej sekwencji kodującej i flankujących sekwencji intronowych.
Badanie wykonywane techniką NGS.</t>
  </si>
  <si>
    <t>L.p.</t>
  </si>
  <si>
    <t>Cena jednostkowa netto za badanie</t>
  </si>
  <si>
    <t>Czas oczekiwania na wynik
[w dniach roboczych]</t>
  </si>
  <si>
    <t>Określenie liczby sond użytych do badania/informacje dodatkowe</t>
  </si>
  <si>
    <t>Badanie w kierunku nosicielstwa mutacji BRCA1,BRCA2 - techniką sekwencjonowania (NGS)</t>
  </si>
  <si>
    <r>
      <rPr>
        <sz val="11"/>
        <rFont val="Calibri"/>
        <family val="2"/>
        <charset val="238"/>
        <scheme val="minor"/>
      </rPr>
      <t xml:space="preserve">CHECK2(1100delC;IVS+1G&gt;A;del 5395); PALB2(c.509_510delGA;c.172_175delTTGT)  </t>
    </r>
    <r>
      <rPr>
        <b/>
        <sz val="11"/>
        <rFont val="Calibri"/>
        <family val="2"/>
        <charset val="238"/>
        <scheme val="minor"/>
      </rPr>
      <t xml:space="preserve">            </t>
    </r>
    <r>
      <rPr>
        <sz val="11"/>
        <rFont val="Calibri"/>
        <family val="2"/>
        <charset val="238"/>
        <scheme val="minor"/>
      </rPr>
      <t>Badanie wykonywane techniką sekwencjonowania sangerowskiego /multiplex PCR</t>
    </r>
  </si>
  <si>
    <t>FORMULARZ OFERTOWO - CENOWY</t>
  </si>
  <si>
    <t>Załącznik nr 1 do SWKO</t>
  </si>
  <si>
    <t>Badanie wykonywane techniką immunohistochemii.</t>
  </si>
  <si>
    <t>RAZEM</t>
  </si>
  <si>
    <t>x</t>
  </si>
  <si>
    <t>Wartość netto  za okres 12 m-cy</t>
  </si>
  <si>
    <t>6=4*5</t>
  </si>
  <si>
    <t>Badanie FISH/ISH do komórek nowotworowych 
z zastosowaniem zestawu 2 sond - złożone badanie genetyczne</t>
  </si>
  <si>
    <t xml:space="preserve">BCL2 - badanie rearanżacji tech. FISH
</t>
  </si>
  <si>
    <t xml:space="preserve">BCL2/IGH - badanie genu fuzyjnego tech. FISH
</t>
  </si>
  <si>
    <t xml:space="preserve">Badanie FISH/ISH do komórek nowotworowych 
z zastosowaniem zestawu 2 sond - złożone badanie genetyczne </t>
  </si>
  <si>
    <t xml:space="preserve">MALT1 - badanie rearanżacji tech. FISH
</t>
  </si>
  <si>
    <t xml:space="preserve">BCL6 - badanie rearanżacji tech. FISH
</t>
  </si>
  <si>
    <t>Badanie FISH/ISH do komórek nowotworowych 
z zastosowaniem zestawu 2 sond</t>
  </si>
  <si>
    <t xml:space="preserve">MYC - badanie rearanżacji tech. FISH
</t>
  </si>
  <si>
    <t xml:space="preserve">MYC/IGH - badanie genu fuzyjnego tech. FISH
</t>
  </si>
  <si>
    <t xml:space="preserve">IGH - badanie rearanżacji tech. FISH
</t>
  </si>
  <si>
    <t xml:space="preserve">CCND1/IGH - badanie genu fuzyjnego tech. FISH
</t>
  </si>
  <si>
    <t xml:space="preserve">11q - badanie aberracji chromosomowych 11q tech. </t>
  </si>
  <si>
    <t xml:space="preserve">FISH Badanie FISH/ISH do komórek nowotworowych z zastosowaniem zestawu 2 sond - złożone badanie genetyczne </t>
  </si>
  <si>
    <t xml:space="preserve">PIK3CA – badanie mutacji genu PIK3CA
</t>
  </si>
  <si>
    <t>Badany materiał: bloczek parafinowy</t>
  </si>
  <si>
    <t xml:space="preserve">BRCA1/BRCA2 </t>
  </si>
  <si>
    <t xml:space="preserve">
NGS panel kliniczny dla raka płuca – badanie tech. NGS
</t>
  </si>
  <si>
    <t>Test obejmuje:
- proste mutacje (SNV, delins) w genach: ALK, BRAF, EGFR, ERBB2/HER2, KRAS, PIK3CA, RET;
- warianty fuzyjne/ delecje i duplikacje eksonów: ALK, BRAF, EGFR (EGFRvIII), ERBB2/HER2, FGFR1, FGFR2, FGFR3, MET, NRG1, NTRK1, NTRK2, NTRK3, PIK3CA, RET, ROS1. 
Badany materiał: bloczek parafinowy</t>
  </si>
  <si>
    <t xml:space="preserve">DPYD – niedobór dehydrogenazy dihydropirymidynowej
</t>
  </si>
  <si>
    <t xml:space="preserve">Badany materiał: krew obwodowa.
Badanie wariantów genetycznych genu DPYD (DPD).
Analiza jednej lub kilku mutacji wykrywanych w od jednego do 6 amplikonów przy użyciu sekwencjonowania Sangera - proste badanie genetyczne </t>
  </si>
  <si>
    <t>Szacunkowa liczba badań w Spółce w okresie 12 miesięcy</t>
  </si>
  <si>
    <t xml:space="preserve">POLE-badanie mutacji genu POLE
</t>
  </si>
  <si>
    <t xml:space="preserve">Dziedziczny rozlany rak żoładka (HDGC) - badanie predyspozycji-test NGS
</t>
  </si>
  <si>
    <t>Badanie genetyczne mutacji w genach: CDH1, CTNNA1, MAP3K6, MUC1 
Badany materiał: krew obwodowa</t>
  </si>
  <si>
    <t>MDM2 - badanie amplifikacji metodą FISH</t>
  </si>
  <si>
    <t>7+/10- - aberracja chromosomalna, diagnostyka glioblastoma</t>
  </si>
  <si>
    <t>Cena oferty jest suma wartości badań na potrzeby Szpitali Pomorskich Sp.zo.o. w okresie 12 miesięcy.</t>
  </si>
  <si>
    <r>
      <t>Dane kontaktowe: numer telefonu, adres: e-mail- na które należy zgłaszać konieczność wykonania w/w badań</t>
    </r>
    <r>
      <rPr>
        <sz val="11"/>
        <color theme="1"/>
        <rFont val="Calibri"/>
        <family val="2"/>
        <charset val="238"/>
        <scheme val="minor"/>
      </rPr>
      <t xml:space="preserve"> (należy wypłełnić)</t>
    </r>
    <r>
      <rPr>
        <b/>
        <sz val="11"/>
        <color theme="1"/>
        <rFont val="Calibri"/>
        <family val="2"/>
        <charset val="238"/>
        <scheme val="minor"/>
      </rPr>
      <t xml:space="preserve">: </t>
    </r>
  </si>
  <si>
    <r>
      <t>Badania cytogenetyczne i molekularne będą wykonywane</t>
    </r>
    <r>
      <rPr>
        <sz val="11"/>
        <color theme="1"/>
        <rFont val="Calibri"/>
        <family val="2"/>
        <charset val="238"/>
        <scheme val="minor"/>
      </rPr>
      <t xml:space="preserve"> ( należy podać dokładny adres miejsca  świdczenia usługi):</t>
    </r>
  </si>
  <si>
    <r>
      <t>Opis sposobu odbioru materiału na badania oraz dostarczenia wyników</t>
    </r>
    <r>
      <rPr>
        <sz val="11"/>
        <color theme="1"/>
        <rFont val="Calibri"/>
        <family val="2"/>
        <charset val="238"/>
        <scheme val="minor"/>
      </rPr>
      <t xml:space="preserve"> (należy wypełnić)</t>
    </r>
    <r>
      <rPr>
        <b/>
        <sz val="11"/>
        <color theme="1"/>
        <rFont val="Calibri"/>
        <family val="2"/>
        <charset val="238"/>
        <scheme val="minor"/>
      </rPr>
      <t xml:space="preserve">: </t>
    </r>
  </si>
  <si>
    <t xml:space="preserve">Ilości i rodzaje wykonywanych badań zawarte powyżej są szacunkowe i będą uzależnione wyłącznie od potrzeb Udzielającego zamówienia. Przyjmujący zamówienie nie może dochodzić roszczeń z tego tytułu o zapłatę należności z tytułu niewykonanych świadczeń medycznych lub roszczeń odszkodowawczych. </t>
  </si>
  <si>
    <t>…………………………………, dnia …………….……… 2022 r.</t>
  </si>
  <si>
    <t>………………………………………..…….
(podpis i pieczątka Oferenta)</t>
  </si>
  <si>
    <t>Badanie całej sekwencji kodującej genów techniką sekwencjonowania następnej generacji NGS (powyżej 40 amplikonów), m.in. w rozpoznaniu raka jajnika
Badany materiał: bloczek parafinowy</t>
  </si>
  <si>
    <t>Badanie pełnej sekwencji kodującej i flankujących sekwencji intronowych BRCA1/2
Badanie wykonywane techniką NGS
Badany materiał: krew obwodowa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</si>
</sst>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0.0"/>
    <numFmt numFmtId="165" formatCode="#,##0.0"/>
    <numFmt numFmtId="166" formatCode="0.0%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0"/>
      <color indexed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rgb="FF000000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F58B1"/>
      <name val="Calibri"/>
      <family val="2"/>
      <charset val="238"/>
      <scheme val="minor"/>
    </font>
    <font>
      <sz val="11"/>
      <color rgb="FF0F58B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17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1" fontId="0" fillId="0" borderId="2" xfId="0" applyNumberFormat="1" applyBorder="1"/>
    <xf numFmtId="165" fontId="0" fillId="0" borderId="2" xfId="0" applyNumberFormat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1" fontId="0" fillId="0" borderId="7" xfId="0" applyNumberFormat="1" applyBorder="1"/>
    <xf numFmtId="165" fontId="0" fillId="0" borderId="8" xfId="0" applyNumberFormat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3" fontId="0" fillId="0" borderId="9" xfId="0" applyNumberFormat="1" applyFill="1" applyBorder="1"/>
    <xf numFmtId="165" fontId="0" fillId="0" borderId="9" xfId="0" applyNumberFormat="1" applyFill="1" applyBorder="1"/>
    <xf numFmtId="0" fontId="3" fillId="2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/>
    </xf>
    <xf numFmtId="3" fontId="0" fillId="3" borderId="13" xfId="0" applyNumberFormat="1" applyFill="1" applyBorder="1"/>
    <xf numFmtId="165" fontId="0" fillId="3" borderId="13" xfId="0" applyNumberFormat="1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0" fillId="5" borderId="0" xfId="0" applyFill="1"/>
    <xf numFmtId="0" fontId="3" fillId="2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164" fontId="3" fillId="0" borderId="11" xfId="0" applyNumberFormat="1" applyFont="1" applyFill="1" applyBorder="1"/>
    <xf numFmtId="0" fontId="5" fillId="0" borderId="0" xfId="0" applyFont="1" applyFill="1"/>
    <xf numFmtId="166" fontId="0" fillId="0" borderId="0" xfId="0" applyNumberFormat="1" applyFill="1"/>
    <xf numFmtId="9" fontId="0" fillId="0" borderId="0" xfId="0" applyNumberFormat="1" applyFill="1"/>
    <xf numFmtId="0" fontId="2" fillId="0" borderId="0" xfId="0" applyFont="1" applyFill="1"/>
    <xf numFmtId="0" fontId="3" fillId="6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164" fontId="3" fillId="6" borderId="1" xfId="0" applyNumberFormat="1" applyFont="1" applyFill="1" applyBorder="1"/>
    <xf numFmtId="0" fontId="3" fillId="6" borderId="1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/>
    </xf>
    <xf numFmtId="164" fontId="3" fillId="6" borderId="11" xfId="0" applyNumberFormat="1" applyFont="1" applyFill="1" applyBorder="1"/>
    <xf numFmtId="164" fontId="3" fillId="6" borderId="9" xfId="0" applyNumberFormat="1" applyFont="1" applyFill="1" applyBorder="1"/>
    <xf numFmtId="0" fontId="3" fillId="0" borderId="11" xfId="0" applyFont="1" applyBorder="1"/>
    <xf numFmtId="0" fontId="3" fillId="4" borderId="1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1" fontId="0" fillId="4" borderId="19" xfId="0" applyNumberFormat="1" applyFill="1" applyBorder="1"/>
    <xf numFmtId="1" fontId="0" fillId="0" borderId="20" xfId="0" applyNumberFormat="1" applyBorder="1"/>
    <xf numFmtId="1" fontId="0" fillId="0" borderId="21" xfId="0" applyNumberFormat="1" applyBorder="1"/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/>
    <xf numFmtId="0" fontId="3" fillId="6" borderId="2" xfId="0" applyFont="1" applyFill="1" applyBorder="1"/>
    <xf numFmtId="164" fontId="3" fillId="0" borderId="2" xfId="0" applyNumberFormat="1" applyFont="1" applyBorder="1"/>
    <xf numFmtId="1" fontId="0" fillId="0" borderId="11" xfId="0" applyNumberFormat="1" applyBorder="1"/>
    <xf numFmtId="0" fontId="2" fillId="5" borderId="0" xfId="0" applyFont="1" applyFill="1"/>
    <xf numFmtId="0" fontId="5" fillId="5" borderId="0" xfId="0" applyFont="1" applyFill="1"/>
    <xf numFmtId="164" fontId="3" fillId="6" borderId="9" xfId="0" applyNumberFormat="1" applyFont="1" applyFill="1" applyBorder="1" applyAlignment="1"/>
    <xf numFmtId="0" fontId="3" fillId="6" borderId="1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/>
    </xf>
    <xf numFmtId="0" fontId="12" fillId="8" borderId="12" xfId="0" applyFont="1" applyFill="1" applyBorder="1"/>
    <xf numFmtId="0" fontId="3" fillId="8" borderId="5" xfId="0" applyFont="1" applyFill="1" applyBorder="1"/>
    <xf numFmtId="0" fontId="4" fillId="8" borderId="5" xfId="0" applyFont="1" applyFill="1" applyBorder="1"/>
    <xf numFmtId="164" fontId="3" fillId="6" borderId="9" xfId="0" applyNumberFormat="1" applyFont="1" applyFill="1" applyBorder="1" applyAlignment="1">
      <alignment wrapText="1"/>
    </xf>
    <xf numFmtId="0" fontId="7" fillId="6" borderId="1" xfId="0" applyFont="1" applyFill="1" applyBorder="1" applyAlignment="1"/>
    <xf numFmtId="0" fontId="13" fillId="6" borderId="1" xfId="0" applyFont="1" applyFill="1" applyBorder="1" applyAlignment="1"/>
    <xf numFmtId="0" fontId="13" fillId="6" borderId="0" xfId="0" applyFont="1" applyFill="1" applyAlignment="1">
      <alignment horizontal="left" indent="4"/>
    </xf>
    <xf numFmtId="0" fontId="3" fillId="6" borderId="1" xfId="0" applyFont="1" applyFill="1" applyBorder="1" applyAlignment="1"/>
    <xf numFmtId="6" fontId="0" fillId="0" borderId="0" xfId="0" applyNumberFormat="1" applyBorder="1"/>
    <xf numFmtId="0" fontId="5" fillId="0" borderId="0" xfId="0" applyFont="1" applyBorder="1"/>
    <xf numFmtId="0" fontId="14" fillId="6" borderId="23" xfId="0" applyFont="1" applyFill="1" applyBorder="1" applyAlignment="1"/>
    <xf numFmtId="0" fontId="14" fillId="8" borderId="5" xfId="0" applyFont="1" applyFill="1" applyBorder="1"/>
    <xf numFmtId="0" fontId="3" fillId="6" borderId="23" xfId="0" applyFont="1" applyFill="1" applyBorder="1" applyAlignment="1">
      <alignment wrapText="1"/>
    </xf>
    <xf numFmtId="0" fontId="3" fillId="6" borderId="23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6" fillId="0" borderId="1" xfId="2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7" fillId="0" borderId="0" xfId="2" applyNumberFormat="1" applyFont="1" applyFill="1" applyBorder="1" applyAlignment="1">
      <alignment horizontal="center" vertical="center"/>
    </xf>
    <xf numFmtId="1" fontId="16" fillId="0" borderId="29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27" xfId="2" applyFont="1" applyFill="1" applyBorder="1" applyAlignment="1">
      <alignment horizontal="center" vertical="center" wrapText="1"/>
    </xf>
    <xf numFmtId="0" fontId="17" fillId="0" borderId="30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6" fillId="0" borderId="28" xfId="2" applyFont="1" applyFill="1" applyBorder="1" applyAlignment="1">
      <alignment horizontal="center" vertical="center" wrapText="1"/>
    </xf>
    <xf numFmtId="0" fontId="17" fillId="0" borderId="29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2" fontId="17" fillId="0" borderId="0" xfId="0" applyNumberFormat="1" applyFont="1" applyFill="1"/>
    <xf numFmtId="0" fontId="16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vertical="center"/>
    </xf>
    <xf numFmtId="0" fontId="17" fillId="0" borderId="8" xfId="2" applyFont="1" applyFill="1" applyBorder="1" applyAlignment="1">
      <alignment vertical="center"/>
    </xf>
    <xf numFmtId="0" fontId="17" fillId="0" borderId="0" xfId="0" applyFont="1" applyFill="1" applyAlignment="1"/>
    <xf numFmtId="0" fontId="20" fillId="0" borderId="0" xfId="0" applyFont="1" applyFill="1"/>
    <xf numFmtId="0" fontId="20" fillId="0" borderId="0" xfId="0" applyFont="1" applyFill="1" applyAlignment="1"/>
    <xf numFmtId="0" fontId="20" fillId="0" borderId="0" xfId="0" applyFont="1" applyFill="1" applyAlignment="1">
      <alignment vertical="center"/>
    </xf>
    <xf numFmtId="0" fontId="23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/>
    <xf numFmtId="0" fontId="24" fillId="9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44" fontId="24" fillId="0" borderId="34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6" fillId="0" borderId="28" xfId="2" applyFont="1" applyFill="1" applyBorder="1" applyAlignment="1">
      <alignment horizontal="center" vertical="center" textRotation="90"/>
    </xf>
    <xf numFmtId="0" fontId="16" fillId="0" borderId="33" xfId="2" applyFont="1" applyFill="1" applyBorder="1" applyAlignment="1">
      <alignment horizontal="center" vertical="center" textRotation="90"/>
    </xf>
    <xf numFmtId="0" fontId="16" fillId="0" borderId="2" xfId="2" applyFont="1" applyFill="1" applyBorder="1" applyAlignment="1">
      <alignment horizontal="center" vertical="center" textRotation="90"/>
    </xf>
    <xf numFmtId="0" fontId="16" fillId="0" borderId="1" xfId="2" applyFont="1" applyFill="1" applyBorder="1" applyAlignment="1">
      <alignment horizontal="center" vertical="center" textRotation="90" wrapText="1"/>
    </xf>
    <xf numFmtId="0" fontId="16" fillId="0" borderId="32" xfId="2" applyFont="1" applyFill="1" applyBorder="1" applyAlignment="1">
      <alignment horizontal="center" vertical="center" textRotation="90"/>
    </xf>
    <xf numFmtId="0" fontId="16" fillId="0" borderId="0" xfId="2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6" fillId="0" borderId="28" xfId="2" applyFont="1" applyFill="1" applyBorder="1" applyAlignment="1">
      <alignment horizontal="center" vertical="center" textRotation="90" wrapText="1"/>
    </xf>
    <xf numFmtId="0" fontId="16" fillId="0" borderId="2" xfId="2" applyFont="1" applyFill="1" applyBorder="1" applyAlignment="1">
      <alignment horizontal="center" vertical="center" textRotation="90" wrapText="1"/>
    </xf>
    <xf numFmtId="0" fontId="16" fillId="0" borderId="1" xfId="2" applyFont="1" applyFill="1" applyBorder="1" applyAlignment="1">
      <alignment horizontal="center" vertical="center" textRotation="90"/>
    </xf>
    <xf numFmtId="0" fontId="24" fillId="9" borderId="3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28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wrapText="1"/>
      <protection locked="0"/>
    </xf>
    <xf numFmtId="0" fontId="25" fillId="0" borderId="2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4" fontId="29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  <protection locked="0"/>
    </xf>
  </cellXfs>
  <cellStyles count="3">
    <cellStyle name="Excel Built-in Normal 3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FF0066"/>
      <color rgb="FF0F58B1"/>
      <color rgb="FF49BFE9"/>
      <color rgb="FF1BA9DB"/>
      <color rgb="FF009999"/>
      <color rgb="FF136DD9"/>
      <color rgb="FF00B0F0"/>
      <color rgb="FFC7054F"/>
      <color rgb="FF8DB4E2"/>
      <color rgb="FF1754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"/>
  <sheetViews>
    <sheetView zoomScale="85" workbookViewId="0">
      <pane xSplit="2" ySplit="9" topLeftCell="T19" activePane="bottomRight" state="frozen"/>
      <selection pane="topRight" activeCell="C1" sqref="C1"/>
      <selection pane="bottomLeft" activeCell="A9" sqref="A9"/>
      <selection pane="bottomRight" activeCell="F5" sqref="F5"/>
    </sheetView>
  </sheetViews>
  <sheetFormatPr defaultRowHeight="12.75"/>
  <cols>
    <col min="1" max="1" width="9.7109375" style="3" customWidth="1"/>
    <col min="2" max="2" width="68.28515625" customWidth="1"/>
    <col min="3" max="3" width="10.140625" customWidth="1"/>
    <col min="4" max="4" width="9.42578125" customWidth="1"/>
    <col min="5" max="5" width="12" customWidth="1"/>
    <col min="6" max="6" width="11" customWidth="1"/>
    <col min="7" max="7" width="11.140625" customWidth="1"/>
    <col min="8" max="8" width="9.7109375" customWidth="1"/>
    <col min="9" max="9" width="10.42578125" customWidth="1"/>
    <col min="10" max="10" width="19.5703125" customWidth="1"/>
    <col min="11" max="11" width="10.140625" customWidth="1"/>
    <col min="12" max="12" width="71.140625" customWidth="1"/>
    <col min="13" max="13" width="8.85546875" customWidth="1"/>
    <col min="14" max="14" width="9.28515625" customWidth="1"/>
    <col min="15" max="15" width="11.7109375" customWidth="1"/>
    <col min="16" max="16" width="187.85546875" customWidth="1"/>
    <col min="17" max="17" width="67" customWidth="1"/>
    <col min="18" max="18" width="12.85546875" customWidth="1"/>
    <col min="19" max="19" width="13.85546875" customWidth="1"/>
    <col min="20" max="20" width="8.85546875" customWidth="1"/>
    <col min="21" max="21" width="12.7109375" customWidth="1"/>
    <col min="22" max="22" width="8.85546875" customWidth="1"/>
    <col min="23" max="23" width="12.85546875" customWidth="1"/>
    <col min="24" max="24" width="10.7109375" customWidth="1"/>
    <col min="25" max="25" width="11" customWidth="1"/>
    <col min="26" max="26" width="14" customWidth="1"/>
    <col min="27" max="27" width="3" customWidth="1"/>
  </cols>
  <sheetData>
    <row r="1" spans="1:27">
      <c r="C1" s="143" t="s">
        <v>17</v>
      </c>
      <c r="D1" s="143"/>
      <c r="E1">
        <f>30/60</f>
        <v>0.5</v>
      </c>
      <c r="G1" s="43" t="s">
        <v>20</v>
      </c>
      <c r="H1" s="44">
        <v>0</v>
      </c>
    </row>
    <row r="2" spans="1:27">
      <c r="C2" s="143" t="s">
        <v>19</v>
      </c>
      <c r="D2" s="143"/>
      <c r="E2">
        <v>20</v>
      </c>
      <c r="G2" s="43" t="s">
        <v>9</v>
      </c>
      <c r="H2" s="45">
        <v>0</v>
      </c>
    </row>
    <row r="3" spans="1:27">
      <c r="B3" s="2"/>
      <c r="C3" s="143" t="s">
        <v>18</v>
      </c>
      <c r="D3" s="143"/>
      <c r="E3">
        <v>25</v>
      </c>
      <c r="G3" s="46"/>
      <c r="H3" s="46"/>
      <c r="I3" s="2"/>
      <c r="J3" s="2"/>
      <c r="K3" s="2"/>
    </row>
    <row r="4" spans="1:27">
      <c r="B4" s="2"/>
      <c r="C4" s="4"/>
      <c r="D4" s="4"/>
      <c r="G4" s="46"/>
      <c r="H4" s="46"/>
      <c r="I4" s="2"/>
      <c r="J4" s="2"/>
      <c r="K4" s="2"/>
    </row>
    <row r="5" spans="1:27">
      <c r="B5" s="2" t="s">
        <v>21</v>
      </c>
      <c r="C5" s="17"/>
      <c r="D5" s="4"/>
      <c r="G5" s="2"/>
      <c r="H5" s="2"/>
      <c r="I5" s="2"/>
      <c r="J5" s="2"/>
      <c r="K5" s="2"/>
    </row>
    <row r="6" spans="1:27" ht="13.5" thickBot="1">
      <c r="B6" s="2"/>
      <c r="C6" s="4"/>
      <c r="D6" s="4"/>
      <c r="G6" s="2"/>
      <c r="H6" s="2"/>
      <c r="I6" s="2"/>
      <c r="J6" s="2"/>
      <c r="K6" s="2"/>
    </row>
    <row r="7" spans="1:27" ht="13.5" thickBot="1">
      <c r="C7" s="144" t="s">
        <v>28</v>
      </c>
      <c r="D7" s="145"/>
      <c r="E7" s="145"/>
      <c r="F7" s="145"/>
      <c r="G7" s="145"/>
      <c r="H7" s="145"/>
      <c r="I7" s="146"/>
      <c r="J7" s="145" t="s">
        <v>47</v>
      </c>
      <c r="K7" s="145"/>
      <c r="L7" s="145"/>
      <c r="M7" s="145"/>
      <c r="N7" s="145"/>
      <c r="O7" s="146"/>
      <c r="P7" s="144" t="s">
        <v>30</v>
      </c>
      <c r="Q7" s="145"/>
      <c r="R7" s="145"/>
      <c r="S7" s="145"/>
      <c r="T7" s="145"/>
      <c r="U7" s="145"/>
      <c r="V7" s="145"/>
      <c r="W7" s="146"/>
    </row>
    <row r="8" spans="1:27" ht="51">
      <c r="B8" s="19" t="s">
        <v>0</v>
      </c>
      <c r="C8" s="38" t="s">
        <v>13</v>
      </c>
      <c r="D8" s="21" t="s">
        <v>15</v>
      </c>
      <c r="E8" s="39" t="s">
        <v>14</v>
      </c>
      <c r="F8" s="21" t="s">
        <v>16</v>
      </c>
      <c r="G8" s="39" t="s">
        <v>11</v>
      </c>
      <c r="H8" s="21" t="s">
        <v>4</v>
      </c>
      <c r="I8" s="40" t="s">
        <v>5</v>
      </c>
      <c r="J8" s="38" t="s">
        <v>25</v>
      </c>
      <c r="K8" s="39" t="s">
        <v>23</v>
      </c>
      <c r="L8" s="53" t="s">
        <v>22</v>
      </c>
      <c r="M8" s="38" t="s">
        <v>26</v>
      </c>
      <c r="N8" s="39" t="s">
        <v>27</v>
      </c>
      <c r="O8" s="34" t="s">
        <v>2</v>
      </c>
      <c r="P8" s="47" t="s">
        <v>24</v>
      </c>
      <c r="Q8" s="63" t="s">
        <v>36</v>
      </c>
      <c r="R8" s="142" t="s">
        <v>3</v>
      </c>
      <c r="S8" s="142"/>
      <c r="T8" s="142" t="s">
        <v>3</v>
      </c>
      <c r="U8" s="142"/>
      <c r="V8" s="142"/>
      <c r="W8" s="37" t="s">
        <v>29</v>
      </c>
      <c r="X8" s="58" t="s">
        <v>8</v>
      </c>
      <c r="Y8" s="18" t="s">
        <v>1</v>
      </c>
      <c r="Z8" s="30" t="s">
        <v>10</v>
      </c>
      <c r="AA8" s="24"/>
    </row>
    <row r="9" spans="1:27">
      <c r="A9" s="82" t="s">
        <v>151</v>
      </c>
      <c r="B9" s="20"/>
      <c r="C9" s="50"/>
      <c r="D9" s="6"/>
      <c r="E9" s="48"/>
      <c r="F9" s="6"/>
      <c r="G9" s="48"/>
      <c r="H9" s="6"/>
      <c r="I9" s="41"/>
      <c r="J9" s="50"/>
      <c r="K9" s="48"/>
      <c r="L9" s="54"/>
      <c r="M9" s="50"/>
      <c r="N9" s="48"/>
      <c r="O9" s="35"/>
      <c r="P9" s="50"/>
      <c r="Q9" s="48"/>
      <c r="R9" s="6" t="s">
        <v>6</v>
      </c>
      <c r="S9" s="6" t="s">
        <v>12</v>
      </c>
      <c r="T9" s="6" t="s">
        <v>7</v>
      </c>
      <c r="U9" s="6" t="s">
        <v>6</v>
      </c>
      <c r="V9" s="6" t="s">
        <v>12</v>
      </c>
      <c r="W9" s="35"/>
      <c r="X9" s="59"/>
      <c r="Y9" s="28"/>
      <c r="Z9" s="31"/>
      <c r="AA9" s="25"/>
    </row>
    <row r="10" spans="1:27" ht="38.25" customHeight="1">
      <c r="B10" s="73" t="s">
        <v>167</v>
      </c>
      <c r="C10" s="72" t="s">
        <v>66</v>
      </c>
      <c r="D10" s="16" t="e">
        <f>C10/60*E$1</f>
        <v>#VALUE!</v>
      </c>
      <c r="E10" s="71" t="s">
        <v>51</v>
      </c>
      <c r="F10" s="16" t="e">
        <f>E10/60*E$3</f>
        <v>#VALUE!</v>
      </c>
      <c r="G10" s="49"/>
      <c r="H10" s="16">
        <f>G10/60*E$2</f>
        <v>0</v>
      </c>
      <c r="I10" s="42" t="e">
        <f>D10+F10+H10</f>
        <v>#VALUE!</v>
      </c>
      <c r="J10" s="76" t="s">
        <v>52</v>
      </c>
      <c r="K10" s="49"/>
      <c r="L10" s="55"/>
      <c r="M10" s="56" t="s">
        <v>65</v>
      </c>
      <c r="N10" s="52"/>
      <c r="O10" s="29"/>
      <c r="P10" s="85" t="s">
        <v>155</v>
      </c>
      <c r="Q10" s="65">
        <v>20</v>
      </c>
      <c r="R10" s="10"/>
      <c r="S10" s="66"/>
      <c r="T10" s="11"/>
      <c r="U10" s="12">
        <f>R10*$T10</f>
        <v>0</v>
      </c>
      <c r="V10" s="12">
        <f>S10*T10</f>
        <v>0</v>
      </c>
      <c r="W10" s="22"/>
      <c r="X10" s="60" t="e">
        <f>I10+L10+O10+U10+V10</f>
        <v>#VALUE!</v>
      </c>
      <c r="Y10" s="23" t="e">
        <f>X10*$H$1</f>
        <v>#VALUE!</v>
      </c>
      <c r="Z10" s="32" t="e">
        <f>X10+Y10</f>
        <v>#VALUE!</v>
      </c>
      <c r="AA10" s="26"/>
    </row>
    <row r="11" spans="1:27">
      <c r="B11" s="74" t="s">
        <v>31</v>
      </c>
      <c r="C11" s="72" t="s">
        <v>75</v>
      </c>
      <c r="D11" s="16" t="e">
        <f>C11/60*E$1</f>
        <v>#VALUE!</v>
      </c>
      <c r="E11" s="49"/>
      <c r="F11" s="16">
        <f>E11/60*E$3</f>
        <v>0</v>
      </c>
      <c r="G11" s="49"/>
      <c r="H11" s="16">
        <f>G11/60*E$2</f>
        <v>0</v>
      </c>
      <c r="I11" s="42" t="e">
        <f>D11+F11+H11</f>
        <v>#VALUE!</v>
      </c>
      <c r="J11" s="56" t="s">
        <v>60</v>
      </c>
      <c r="K11" s="49"/>
      <c r="L11" s="55"/>
      <c r="M11" s="56" t="s">
        <v>62</v>
      </c>
      <c r="N11" s="52"/>
      <c r="O11" s="29"/>
      <c r="P11" s="64" t="s">
        <v>156</v>
      </c>
      <c r="Q11" s="65">
        <v>20</v>
      </c>
      <c r="R11" s="10"/>
      <c r="S11" s="66"/>
      <c r="T11" s="11"/>
      <c r="U11" s="12">
        <f>R11*$T11</f>
        <v>0</v>
      </c>
      <c r="V11" s="12">
        <f>S11*T11</f>
        <v>0</v>
      </c>
      <c r="W11" s="22"/>
      <c r="X11" s="60" t="e">
        <f>I11+L11+O11+U11+V11</f>
        <v>#VALUE!</v>
      </c>
      <c r="Y11" s="23" t="e">
        <f>X11*$H$1</f>
        <v>#VALUE!</v>
      </c>
      <c r="Z11" s="32" t="e">
        <f>X11+Y11</f>
        <v>#VALUE!</v>
      </c>
      <c r="AA11" s="26"/>
    </row>
    <row r="12" spans="1:27">
      <c r="B12" s="74" t="s">
        <v>58</v>
      </c>
      <c r="C12" s="72" t="s">
        <v>75</v>
      </c>
      <c r="D12" s="15"/>
      <c r="E12" s="49"/>
      <c r="F12" s="14"/>
      <c r="G12" s="49"/>
      <c r="H12" s="14"/>
      <c r="I12" s="42"/>
      <c r="J12" s="56" t="s">
        <v>60</v>
      </c>
      <c r="K12" s="49"/>
      <c r="L12" s="55"/>
      <c r="M12" s="56" t="s">
        <v>62</v>
      </c>
      <c r="N12" s="52"/>
      <c r="O12" s="29"/>
      <c r="P12" s="64" t="s">
        <v>157</v>
      </c>
      <c r="Q12" s="65">
        <v>8</v>
      </c>
      <c r="R12" s="10"/>
      <c r="S12" s="66"/>
      <c r="T12" s="11"/>
      <c r="U12" s="12">
        <f>R12*$T12</f>
        <v>0</v>
      </c>
      <c r="V12" s="12">
        <f>S12*T12</f>
        <v>0</v>
      </c>
      <c r="W12" s="22"/>
      <c r="X12" s="60">
        <f>I12+L12+O12+U12+V12</f>
        <v>0</v>
      </c>
      <c r="Y12" s="23">
        <f>X12*$H$1</f>
        <v>0</v>
      </c>
      <c r="Z12" s="32">
        <f>X12+Y12</f>
        <v>0</v>
      </c>
      <c r="AA12" s="26"/>
    </row>
    <row r="13" spans="1:27" ht="29.25" customHeight="1">
      <c r="B13" s="74" t="s">
        <v>169</v>
      </c>
      <c r="C13" s="72"/>
      <c r="D13" s="16">
        <f>C13/60*E$1</f>
        <v>0</v>
      </c>
      <c r="E13" s="71" t="s">
        <v>77</v>
      </c>
      <c r="F13" s="16" t="e">
        <f>E13/60*E$3</f>
        <v>#VALUE!</v>
      </c>
      <c r="G13" s="49"/>
      <c r="H13" s="16">
        <f>G13/60*E$2</f>
        <v>0</v>
      </c>
      <c r="I13" s="42" t="e">
        <f>D13+F13+H13</f>
        <v>#VALUE!</v>
      </c>
      <c r="J13" s="56" t="s">
        <v>70</v>
      </c>
      <c r="K13" s="49"/>
      <c r="L13" s="55"/>
      <c r="M13" s="56" t="s">
        <v>59</v>
      </c>
      <c r="N13" s="52"/>
      <c r="O13" s="29"/>
      <c r="P13" s="85" t="s">
        <v>158</v>
      </c>
      <c r="Q13" s="65">
        <v>20</v>
      </c>
      <c r="R13" s="10"/>
      <c r="S13" s="66"/>
      <c r="T13" s="11"/>
      <c r="U13" s="12">
        <f>R13*$T13</f>
        <v>0</v>
      </c>
      <c r="V13" s="12">
        <f>S13*T13</f>
        <v>0</v>
      </c>
      <c r="W13" s="22"/>
      <c r="X13" s="60" t="e">
        <f>I13+L13+O13+U13+V13</f>
        <v>#VALUE!</v>
      </c>
      <c r="Y13" s="23" t="e">
        <f>X13*$H$1</f>
        <v>#VALUE!</v>
      </c>
      <c r="Z13" s="32" t="e">
        <f>X13+Y13</f>
        <v>#VALUE!</v>
      </c>
      <c r="AA13" s="26"/>
    </row>
    <row r="14" spans="1:27">
      <c r="B14" s="74" t="s">
        <v>170</v>
      </c>
      <c r="C14" s="72" t="s">
        <v>76</v>
      </c>
      <c r="D14" s="16"/>
      <c r="E14" s="49"/>
      <c r="F14" s="16"/>
      <c r="G14" s="49"/>
      <c r="H14" s="16"/>
      <c r="I14" s="42"/>
      <c r="J14" s="56" t="s">
        <v>60</v>
      </c>
      <c r="K14" s="49"/>
      <c r="L14" s="55"/>
      <c r="M14" s="56" t="s">
        <v>61</v>
      </c>
      <c r="N14" s="52"/>
      <c r="O14" s="29"/>
      <c r="P14" s="64" t="s">
        <v>159</v>
      </c>
      <c r="Q14" s="65">
        <v>2</v>
      </c>
      <c r="R14" s="10"/>
      <c r="S14" s="66"/>
      <c r="T14" s="11"/>
      <c r="U14" s="12"/>
      <c r="V14" s="12"/>
      <c r="W14" s="22"/>
      <c r="X14" s="60"/>
      <c r="Y14" s="23"/>
      <c r="Z14" s="32"/>
      <c r="AA14" s="26"/>
    </row>
    <row r="15" spans="1:27">
      <c r="B15" s="84" t="s">
        <v>35</v>
      </c>
      <c r="C15" s="72"/>
      <c r="D15" s="16"/>
      <c r="E15" s="71" t="s">
        <v>76</v>
      </c>
      <c r="F15" s="16"/>
      <c r="G15" s="49"/>
      <c r="H15" s="16"/>
      <c r="I15" s="42"/>
      <c r="J15" s="56" t="s">
        <v>53</v>
      </c>
      <c r="K15" s="49"/>
      <c r="L15" s="55"/>
      <c r="M15" s="56" t="s">
        <v>54</v>
      </c>
      <c r="N15" s="52"/>
      <c r="O15" s="29"/>
      <c r="P15" s="64" t="s">
        <v>153</v>
      </c>
      <c r="Q15" s="65">
        <v>18</v>
      </c>
      <c r="R15" s="10"/>
      <c r="S15" s="66"/>
      <c r="T15" s="11"/>
      <c r="U15" s="12"/>
      <c r="V15" s="12"/>
      <c r="W15" s="22"/>
      <c r="X15" s="60"/>
      <c r="Y15" s="23"/>
      <c r="Z15" s="32"/>
      <c r="AA15" s="26"/>
    </row>
    <row r="16" spans="1:27" ht="15">
      <c r="B16" s="74" t="s">
        <v>72</v>
      </c>
      <c r="C16" s="72" t="s">
        <v>74</v>
      </c>
      <c r="D16" s="16"/>
      <c r="E16" s="71">
        <v>0.66</v>
      </c>
      <c r="F16" s="16"/>
      <c r="G16" s="49"/>
      <c r="H16" s="16"/>
      <c r="I16" s="15"/>
      <c r="J16" s="78" t="s">
        <v>81</v>
      </c>
      <c r="K16" s="49"/>
      <c r="L16" s="52"/>
      <c r="M16" s="77" t="s">
        <v>79</v>
      </c>
      <c r="N16" s="52"/>
      <c r="O16" s="29"/>
      <c r="P16" s="64" t="s">
        <v>154</v>
      </c>
      <c r="Q16" s="65">
        <v>30</v>
      </c>
      <c r="R16" s="10"/>
      <c r="S16" s="66"/>
      <c r="T16" s="11"/>
      <c r="U16" s="12"/>
      <c r="V16" s="12"/>
      <c r="W16" s="22"/>
      <c r="X16" s="60"/>
      <c r="Y16" s="23"/>
      <c r="Z16" s="32"/>
      <c r="AA16" s="26"/>
    </row>
    <row r="17" spans="1:27">
      <c r="B17" s="74" t="s">
        <v>73</v>
      </c>
      <c r="C17" s="72" t="s">
        <v>83</v>
      </c>
      <c r="D17" s="16"/>
      <c r="E17" s="71" t="s">
        <v>82</v>
      </c>
      <c r="F17" s="16"/>
      <c r="G17" s="49" t="s">
        <v>80</v>
      </c>
      <c r="H17" s="16"/>
      <c r="I17" s="15"/>
      <c r="J17" s="79" t="s">
        <v>84</v>
      </c>
      <c r="K17" s="49"/>
      <c r="L17" s="52"/>
      <c r="M17" s="80" t="s">
        <v>85</v>
      </c>
      <c r="N17" s="52"/>
      <c r="O17" s="29"/>
      <c r="P17" s="83" t="s">
        <v>160</v>
      </c>
      <c r="Q17" s="65"/>
      <c r="R17" s="10"/>
      <c r="S17" s="66"/>
      <c r="T17" s="11"/>
      <c r="U17" s="12"/>
      <c r="V17" s="12"/>
      <c r="W17" s="22"/>
      <c r="X17" s="60"/>
      <c r="Y17" s="23"/>
      <c r="Z17" s="32"/>
      <c r="AA17" s="26"/>
    </row>
    <row r="18" spans="1:27">
      <c r="B18" s="74" t="s">
        <v>168</v>
      </c>
      <c r="C18" s="72"/>
      <c r="D18" s="16"/>
      <c r="E18" s="71" t="s">
        <v>55</v>
      </c>
      <c r="F18" s="16"/>
      <c r="G18" s="49"/>
      <c r="H18" s="16"/>
      <c r="I18" s="42"/>
      <c r="J18" s="70" t="s">
        <v>71</v>
      </c>
      <c r="K18" s="49"/>
      <c r="L18" s="55"/>
      <c r="M18" s="56" t="s">
        <v>56</v>
      </c>
      <c r="N18" s="52"/>
      <c r="O18" s="29"/>
      <c r="P18" s="64" t="s">
        <v>161</v>
      </c>
      <c r="Q18" s="65">
        <v>2</v>
      </c>
      <c r="R18" s="10"/>
      <c r="S18" s="66"/>
      <c r="T18" s="11"/>
      <c r="U18" s="12"/>
      <c r="V18" s="12"/>
      <c r="W18" s="22"/>
      <c r="X18" s="60"/>
      <c r="Y18" s="23"/>
      <c r="Z18" s="33"/>
      <c r="AA18" s="27"/>
    </row>
    <row r="19" spans="1:27">
      <c r="B19" s="74" t="s">
        <v>49</v>
      </c>
      <c r="C19" s="72"/>
      <c r="D19" s="15"/>
      <c r="E19" s="49"/>
      <c r="F19" s="14"/>
      <c r="G19" s="49"/>
      <c r="H19" s="14"/>
      <c r="I19" s="42"/>
      <c r="J19" s="56"/>
      <c r="K19" s="49"/>
      <c r="L19" s="55"/>
      <c r="M19" s="56"/>
      <c r="N19" s="52"/>
      <c r="O19" s="57"/>
      <c r="P19" s="64"/>
      <c r="Q19" s="65"/>
      <c r="R19" s="10"/>
      <c r="S19" s="66"/>
      <c r="T19" s="11"/>
      <c r="U19" s="12"/>
      <c r="V19" s="12"/>
      <c r="W19" s="22"/>
      <c r="X19" s="61"/>
      <c r="Y19" s="13"/>
      <c r="Z19" s="13"/>
      <c r="AA19" s="13"/>
    </row>
    <row r="20" spans="1:27" ht="57.75" customHeight="1">
      <c r="A20" s="81">
        <v>470</v>
      </c>
      <c r="B20" s="74" t="s">
        <v>32</v>
      </c>
      <c r="C20" s="72" t="s">
        <v>66</v>
      </c>
      <c r="D20" s="15"/>
      <c r="E20" s="71" t="s">
        <v>67</v>
      </c>
      <c r="F20" s="14"/>
      <c r="G20" s="71" t="s">
        <v>68</v>
      </c>
      <c r="H20" s="14">
        <v>20</v>
      </c>
      <c r="I20" s="42"/>
      <c r="J20" s="56" t="s">
        <v>63</v>
      </c>
      <c r="K20" s="49"/>
      <c r="L20" s="55"/>
      <c r="M20" s="56" t="s">
        <v>64</v>
      </c>
      <c r="N20" s="52"/>
      <c r="O20" s="57"/>
      <c r="P20" s="85" t="s">
        <v>162</v>
      </c>
      <c r="Q20" s="65">
        <v>47</v>
      </c>
      <c r="R20" s="10"/>
      <c r="S20" s="5"/>
      <c r="T20" s="1"/>
      <c r="U20" s="8"/>
      <c r="V20" s="8"/>
      <c r="W20" s="67"/>
      <c r="X20" s="62"/>
      <c r="Y20" s="9"/>
      <c r="Z20" s="9"/>
      <c r="AA20" s="9"/>
    </row>
    <row r="21" spans="1:27" ht="43.5" customHeight="1">
      <c r="A21" s="3">
        <v>1500</v>
      </c>
      <c r="B21" s="74" t="s">
        <v>33</v>
      </c>
      <c r="C21" s="72" t="s">
        <v>66</v>
      </c>
      <c r="D21" s="15"/>
      <c r="E21" s="71" t="s">
        <v>78</v>
      </c>
      <c r="F21" s="14"/>
      <c r="G21" s="49"/>
      <c r="H21" s="14"/>
      <c r="I21" s="42"/>
      <c r="J21" s="76" t="s">
        <v>50</v>
      </c>
      <c r="K21" s="49"/>
      <c r="L21" s="55"/>
      <c r="M21" s="56" t="s">
        <v>48</v>
      </c>
      <c r="N21" s="52"/>
      <c r="O21" s="57"/>
      <c r="P21" s="86" t="s">
        <v>163</v>
      </c>
      <c r="Q21" s="65">
        <v>5</v>
      </c>
      <c r="R21" s="10"/>
      <c r="S21" s="5"/>
      <c r="T21" s="1"/>
      <c r="U21" s="8"/>
      <c r="V21" s="8"/>
      <c r="W21" s="67"/>
      <c r="X21" s="62"/>
      <c r="Y21" s="9"/>
      <c r="Z21" s="9"/>
      <c r="AA21" s="9"/>
    </row>
    <row r="22" spans="1:27" ht="29.25" customHeight="1">
      <c r="B22" s="74" t="s">
        <v>166</v>
      </c>
      <c r="C22" s="72" t="s">
        <v>75</v>
      </c>
      <c r="D22" s="15"/>
      <c r="E22" s="49"/>
      <c r="F22" s="14"/>
      <c r="G22" s="49"/>
      <c r="H22" s="14"/>
      <c r="I22" s="42"/>
      <c r="J22" s="56" t="s">
        <v>60</v>
      </c>
      <c r="K22" s="49"/>
      <c r="L22" s="55"/>
      <c r="M22" s="56" t="s">
        <v>61</v>
      </c>
      <c r="N22" s="52"/>
      <c r="O22" s="57"/>
      <c r="P22" s="64" t="s">
        <v>164</v>
      </c>
      <c r="Q22" s="65">
        <v>13</v>
      </c>
      <c r="R22" s="10"/>
      <c r="S22" s="5"/>
      <c r="T22" s="1"/>
      <c r="U22" s="8"/>
      <c r="V22" s="8"/>
      <c r="W22" s="67"/>
      <c r="X22" s="62"/>
      <c r="Y22" s="9"/>
      <c r="Z22" s="9"/>
      <c r="AA22" s="9"/>
    </row>
    <row r="23" spans="1:27">
      <c r="B23" s="74" t="s">
        <v>34</v>
      </c>
      <c r="C23" s="72" t="s">
        <v>75</v>
      </c>
      <c r="D23" s="15"/>
      <c r="E23" s="49"/>
      <c r="F23" s="14"/>
      <c r="G23" s="49"/>
      <c r="H23" s="14"/>
      <c r="I23" s="42"/>
      <c r="J23" s="56" t="s">
        <v>60</v>
      </c>
      <c r="K23" s="49"/>
      <c r="L23" s="55"/>
      <c r="M23" s="56" t="s">
        <v>61</v>
      </c>
      <c r="N23" s="52"/>
      <c r="O23" s="57"/>
      <c r="P23" s="64" t="s">
        <v>165</v>
      </c>
      <c r="Q23" s="65">
        <v>2</v>
      </c>
      <c r="R23" s="10"/>
      <c r="S23" s="5"/>
      <c r="T23" s="1"/>
      <c r="U23" s="8"/>
      <c r="V23" s="8"/>
      <c r="W23" s="67"/>
      <c r="X23" s="62"/>
      <c r="Y23" s="9"/>
      <c r="Z23" s="9"/>
      <c r="AA23" s="9"/>
    </row>
    <row r="24" spans="1:27">
      <c r="B24" s="75" t="s">
        <v>57</v>
      </c>
      <c r="C24" s="51"/>
      <c r="D24" s="15"/>
      <c r="E24" s="49"/>
      <c r="F24" s="14"/>
      <c r="G24" s="49"/>
      <c r="H24" s="14"/>
      <c r="I24" s="42"/>
      <c r="J24" s="56"/>
      <c r="K24" s="49"/>
      <c r="L24" s="55"/>
      <c r="M24" s="56"/>
      <c r="N24" s="52"/>
      <c r="O24" s="57"/>
      <c r="P24" s="64"/>
      <c r="Q24" s="65"/>
      <c r="R24" s="10"/>
      <c r="S24" s="5"/>
      <c r="T24" s="1"/>
      <c r="U24" s="8"/>
      <c r="V24" s="8"/>
      <c r="W24" s="67"/>
      <c r="X24" s="62"/>
      <c r="Y24" s="9"/>
      <c r="Z24" s="9"/>
      <c r="AA24" s="9"/>
    </row>
    <row r="25" spans="1:27">
      <c r="C25" s="7"/>
      <c r="D25" s="7"/>
      <c r="E25" s="7"/>
      <c r="F25" s="7"/>
      <c r="G25" s="7"/>
      <c r="H25" s="7"/>
    </row>
    <row r="29" spans="1:27">
      <c r="B29" s="68" t="s">
        <v>46</v>
      </c>
    </row>
    <row r="30" spans="1:27">
      <c r="B30" s="36"/>
    </row>
    <row r="31" spans="1:27">
      <c r="B31" s="69" t="s">
        <v>37</v>
      </c>
    </row>
    <row r="32" spans="1:27">
      <c r="B32" s="69" t="s">
        <v>38</v>
      </c>
      <c r="J32" t="s">
        <v>139</v>
      </c>
    </row>
    <row r="33" spans="2:10">
      <c r="B33" s="69" t="s">
        <v>39</v>
      </c>
      <c r="J33" t="s">
        <v>126</v>
      </c>
    </row>
    <row r="34" spans="2:10">
      <c r="B34" s="69" t="s">
        <v>40</v>
      </c>
      <c r="J34" t="s">
        <v>130</v>
      </c>
    </row>
    <row r="35" spans="2:10">
      <c r="B35" s="69" t="s">
        <v>41</v>
      </c>
      <c r="J35" t="s">
        <v>123</v>
      </c>
    </row>
    <row r="36" spans="2:10">
      <c r="B36" s="69" t="s">
        <v>42</v>
      </c>
      <c r="J36" t="s">
        <v>131</v>
      </c>
    </row>
    <row r="37" spans="2:10">
      <c r="B37" s="69" t="s">
        <v>43</v>
      </c>
      <c r="J37" t="s">
        <v>138</v>
      </c>
    </row>
    <row r="38" spans="2:10">
      <c r="B38" s="69" t="s">
        <v>44</v>
      </c>
    </row>
    <row r="39" spans="2:10">
      <c r="B39" s="69" t="s">
        <v>45</v>
      </c>
      <c r="J39" t="s">
        <v>134</v>
      </c>
    </row>
    <row r="40" spans="2:10">
      <c r="J40" t="s">
        <v>109</v>
      </c>
    </row>
    <row r="41" spans="2:10">
      <c r="J41" t="s">
        <v>129</v>
      </c>
    </row>
    <row r="42" spans="2:10">
      <c r="J42" t="s">
        <v>124</v>
      </c>
    </row>
    <row r="43" spans="2:10">
      <c r="C43" t="s">
        <v>69</v>
      </c>
      <c r="J43" t="s">
        <v>103</v>
      </c>
    </row>
    <row r="44" spans="2:10">
      <c r="C44" t="s">
        <v>86</v>
      </c>
      <c r="J44" t="s">
        <v>140</v>
      </c>
    </row>
    <row r="45" spans="2:10">
      <c r="J45" t="s">
        <v>145</v>
      </c>
    </row>
    <row r="46" spans="2:10">
      <c r="J46" t="s">
        <v>115</v>
      </c>
    </row>
    <row r="47" spans="2:10">
      <c r="J47" t="s">
        <v>101</v>
      </c>
    </row>
    <row r="48" spans="2:10">
      <c r="J48" t="s">
        <v>136</v>
      </c>
    </row>
    <row r="49" spans="10:10">
      <c r="J49" t="s">
        <v>148</v>
      </c>
    </row>
    <row r="50" spans="10:10">
      <c r="J50" t="s">
        <v>114</v>
      </c>
    </row>
    <row r="51" spans="10:10">
      <c r="J51" t="s">
        <v>110</v>
      </c>
    </row>
    <row r="52" spans="10:10">
      <c r="J52" t="s">
        <v>94</v>
      </c>
    </row>
    <row r="53" spans="10:10">
      <c r="J53" t="s">
        <v>91</v>
      </c>
    </row>
    <row r="54" spans="10:10">
      <c r="J54" t="s">
        <v>141</v>
      </c>
    </row>
    <row r="55" spans="10:10">
      <c r="J55" t="s">
        <v>144</v>
      </c>
    </row>
    <row r="56" spans="10:10">
      <c r="J56" t="s">
        <v>122</v>
      </c>
    </row>
    <row r="57" spans="10:10">
      <c r="J57" t="s">
        <v>113</v>
      </c>
    </row>
    <row r="58" spans="10:10">
      <c r="J58" t="s">
        <v>92</v>
      </c>
    </row>
    <row r="59" spans="10:10">
      <c r="J59" t="s">
        <v>127</v>
      </c>
    </row>
    <row r="60" spans="10:10">
      <c r="J60" t="s">
        <v>93</v>
      </c>
    </row>
    <row r="61" spans="10:10">
      <c r="J61" t="s">
        <v>120</v>
      </c>
    </row>
    <row r="62" spans="10:10">
      <c r="J62" t="s">
        <v>150</v>
      </c>
    </row>
    <row r="63" spans="10:10">
      <c r="J63" t="s">
        <v>102</v>
      </c>
    </row>
    <row r="64" spans="10:10">
      <c r="J64" t="s">
        <v>118</v>
      </c>
    </row>
    <row r="65" spans="10:10">
      <c r="J65" t="s">
        <v>104</v>
      </c>
    </row>
    <row r="66" spans="10:10">
      <c r="J66" t="s">
        <v>90</v>
      </c>
    </row>
    <row r="67" spans="10:10">
      <c r="J67" t="s">
        <v>100</v>
      </c>
    </row>
    <row r="68" spans="10:10">
      <c r="J68" t="s">
        <v>99</v>
      </c>
    </row>
    <row r="69" spans="10:10">
      <c r="J69" t="s">
        <v>95</v>
      </c>
    </row>
    <row r="70" spans="10:10">
      <c r="J70" t="s">
        <v>106</v>
      </c>
    </row>
    <row r="71" spans="10:10">
      <c r="J71" t="s">
        <v>111</v>
      </c>
    </row>
    <row r="72" spans="10:10">
      <c r="J72" t="s">
        <v>96</v>
      </c>
    </row>
    <row r="73" spans="10:10">
      <c r="J73" t="s">
        <v>119</v>
      </c>
    </row>
    <row r="74" spans="10:10">
      <c r="J74" t="s">
        <v>143</v>
      </c>
    </row>
    <row r="75" spans="10:10">
      <c r="J75" t="s">
        <v>132</v>
      </c>
    </row>
    <row r="76" spans="10:10">
      <c r="J76" t="s">
        <v>88</v>
      </c>
    </row>
    <row r="77" spans="10:10">
      <c r="J77" t="s">
        <v>107</v>
      </c>
    </row>
    <row r="78" spans="10:10">
      <c r="J78" t="s">
        <v>149</v>
      </c>
    </row>
    <row r="79" spans="10:10">
      <c r="J79" t="s">
        <v>112</v>
      </c>
    </row>
    <row r="80" spans="10:10">
      <c r="J80" t="s">
        <v>142</v>
      </c>
    </row>
    <row r="81" spans="10:10">
      <c r="J81" t="s">
        <v>135</v>
      </c>
    </row>
    <row r="82" spans="10:10">
      <c r="J82" t="s">
        <v>108</v>
      </c>
    </row>
    <row r="83" spans="10:10">
      <c r="J83" t="s">
        <v>121</v>
      </c>
    </row>
    <row r="84" spans="10:10">
      <c r="J84" t="s">
        <v>133</v>
      </c>
    </row>
    <row r="85" spans="10:10">
      <c r="J85" t="s">
        <v>98</v>
      </c>
    </row>
    <row r="86" spans="10:10">
      <c r="J86" t="s">
        <v>128</v>
      </c>
    </row>
    <row r="87" spans="10:10">
      <c r="J87" t="s">
        <v>116</v>
      </c>
    </row>
    <row r="88" spans="10:10">
      <c r="J88" t="s">
        <v>87</v>
      </c>
    </row>
    <row r="89" spans="10:10">
      <c r="J89" t="s">
        <v>97</v>
      </c>
    </row>
    <row r="90" spans="10:10">
      <c r="J90" t="s">
        <v>105</v>
      </c>
    </row>
    <row r="91" spans="10:10">
      <c r="J91" t="s">
        <v>125</v>
      </c>
    </row>
    <row r="92" spans="10:10">
      <c r="J92" t="s">
        <v>117</v>
      </c>
    </row>
    <row r="93" spans="10:10">
      <c r="J93" t="s">
        <v>137</v>
      </c>
    </row>
    <row r="94" spans="10:10">
      <c r="J94" t="s">
        <v>89</v>
      </c>
    </row>
    <row r="95" spans="10:10">
      <c r="J95" t="s">
        <v>146</v>
      </c>
    </row>
    <row r="96" spans="10:10">
      <c r="J96" t="s">
        <v>147</v>
      </c>
    </row>
  </sheetData>
  <mergeCells count="8">
    <mergeCell ref="T8:V8"/>
    <mergeCell ref="C1:D1"/>
    <mergeCell ref="C2:D2"/>
    <mergeCell ref="C3:D3"/>
    <mergeCell ref="R8:S8"/>
    <mergeCell ref="C7:I7"/>
    <mergeCell ref="J7:O7"/>
    <mergeCell ref="P7:W7"/>
  </mergeCells>
  <phoneticPr fontId="6" type="noConversion"/>
  <pageMargins left="0.15748031496062992" right="0.15748031496062992" top="0.39370078740157483" bottom="0.39370078740157483" header="0" footer="0"/>
  <pageSetup paperSize="9" scale="2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"/>
  <sheetViews>
    <sheetView workbookViewId="0">
      <selection activeCell="A4" sqref="A4:F14"/>
    </sheetView>
  </sheetViews>
  <sheetFormatPr defaultColWidth="9.140625" defaultRowHeight="12.75"/>
  <cols>
    <col min="1" max="1" width="18.42578125" style="100" customWidth="1"/>
    <col min="2" max="2" width="13" style="111" customWidth="1"/>
    <col min="3" max="3" width="30.5703125" style="100" customWidth="1"/>
    <col min="4" max="4" width="52.5703125" style="100" customWidth="1"/>
    <col min="5" max="5" width="15.85546875" style="94" customWidth="1"/>
    <col min="6" max="6" width="42.85546875" style="100" customWidth="1"/>
    <col min="7" max="7" width="17.5703125" style="102" customWidth="1"/>
    <col min="8" max="17" width="17.5703125" style="100" customWidth="1"/>
    <col min="18" max="16384" width="9.140625" style="100"/>
  </cols>
  <sheetData>
    <row r="1" spans="1:8" s="112" customFormat="1" ht="27.75" customHeight="1">
      <c r="B1" s="113"/>
      <c r="C1" s="153" t="s">
        <v>433</v>
      </c>
      <c r="D1" s="153"/>
      <c r="E1" s="153"/>
      <c r="G1" s="114"/>
    </row>
    <row r="2" spans="1:8" ht="14.25" customHeight="1">
      <c r="C2" s="153" t="s">
        <v>434</v>
      </c>
      <c r="D2" s="153"/>
      <c r="E2" s="153"/>
    </row>
    <row r="4" spans="1:8" ht="26.25" thickBot="1">
      <c r="A4" s="95" t="s">
        <v>180</v>
      </c>
      <c r="B4" s="95" t="s">
        <v>325</v>
      </c>
      <c r="C4" s="95" t="s">
        <v>152</v>
      </c>
      <c r="D4" s="95" t="s">
        <v>179</v>
      </c>
      <c r="E4" s="87" t="s">
        <v>413</v>
      </c>
      <c r="F4" s="87" t="s">
        <v>177</v>
      </c>
    </row>
    <row r="5" spans="1:8" ht="64.5" thickTop="1">
      <c r="A5" s="154" t="s">
        <v>181</v>
      </c>
      <c r="B5" s="103" t="s">
        <v>218</v>
      </c>
      <c r="C5" s="89" t="s">
        <v>210</v>
      </c>
      <c r="D5" s="89" t="s">
        <v>211</v>
      </c>
      <c r="E5" s="90">
        <v>70.928999999999988</v>
      </c>
      <c r="F5" s="87" t="s">
        <v>414</v>
      </c>
    </row>
    <row r="6" spans="1:8" ht="63.75">
      <c r="A6" s="155"/>
      <c r="B6" s="103" t="s">
        <v>219</v>
      </c>
      <c r="C6" s="89" t="s">
        <v>182</v>
      </c>
      <c r="D6" s="89" t="s">
        <v>212</v>
      </c>
      <c r="E6" s="90">
        <v>90.099000000000004</v>
      </c>
      <c r="F6" s="87" t="s">
        <v>414</v>
      </c>
    </row>
    <row r="7" spans="1:8" ht="51">
      <c r="A7" s="150" t="s">
        <v>215</v>
      </c>
      <c r="B7" s="103" t="s">
        <v>220</v>
      </c>
      <c r="C7" s="89" t="s">
        <v>183</v>
      </c>
      <c r="D7" s="89" t="s">
        <v>184</v>
      </c>
      <c r="E7" s="90">
        <v>309.22275000000002</v>
      </c>
      <c r="F7" s="87" t="s">
        <v>415</v>
      </c>
    </row>
    <row r="8" spans="1:8" ht="51">
      <c r="A8" s="150"/>
      <c r="B8" s="103" t="s">
        <v>221</v>
      </c>
      <c r="C8" s="89" t="s">
        <v>185</v>
      </c>
      <c r="D8" s="89" t="s">
        <v>186</v>
      </c>
      <c r="E8" s="90">
        <v>468.00360000000006</v>
      </c>
      <c r="F8" s="87" t="s">
        <v>415</v>
      </c>
    </row>
    <row r="9" spans="1:8" ht="51">
      <c r="A9" s="150"/>
      <c r="B9" s="103" t="s">
        <v>222</v>
      </c>
      <c r="C9" s="89" t="s">
        <v>262</v>
      </c>
      <c r="D9" s="89" t="s">
        <v>187</v>
      </c>
      <c r="E9" s="90">
        <v>275.24925000000007</v>
      </c>
      <c r="F9" s="87" t="s">
        <v>415</v>
      </c>
    </row>
    <row r="10" spans="1:8">
      <c r="A10" s="104"/>
      <c r="B10" s="96"/>
      <c r="C10" s="96"/>
      <c r="D10" s="96"/>
      <c r="E10" s="91"/>
      <c r="F10" s="105"/>
    </row>
    <row r="11" spans="1:8" ht="51">
      <c r="A11" s="150" t="s">
        <v>188</v>
      </c>
      <c r="B11" s="89" t="s">
        <v>223</v>
      </c>
      <c r="C11" s="89" t="s">
        <v>189</v>
      </c>
      <c r="D11" s="89" t="s">
        <v>190</v>
      </c>
      <c r="E11" s="90">
        <v>309.22275000000002</v>
      </c>
      <c r="F11" s="87" t="s">
        <v>415</v>
      </c>
    </row>
    <row r="12" spans="1:8" ht="51">
      <c r="A12" s="150"/>
      <c r="B12" s="89" t="s">
        <v>224</v>
      </c>
      <c r="C12" s="89" t="s">
        <v>191</v>
      </c>
      <c r="D12" s="89" t="s">
        <v>192</v>
      </c>
      <c r="E12" s="90">
        <v>595.80360000000007</v>
      </c>
      <c r="F12" s="87" t="s">
        <v>415</v>
      </c>
      <c r="H12" s="106"/>
    </row>
    <row r="13" spans="1:8" ht="51">
      <c r="A13" s="150"/>
      <c r="B13" s="89" t="s">
        <v>225</v>
      </c>
      <c r="C13" s="89" t="s">
        <v>263</v>
      </c>
      <c r="D13" s="89" t="s">
        <v>187</v>
      </c>
      <c r="E13" s="90">
        <v>275.24925000000007</v>
      </c>
      <c r="F13" s="87" t="s">
        <v>415</v>
      </c>
    </row>
    <row r="14" spans="1:8" ht="114.75">
      <c r="A14" s="150"/>
      <c r="B14" s="89" t="s">
        <v>226</v>
      </c>
      <c r="C14" s="89" t="s">
        <v>193</v>
      </c>
      <c r="D14" s="89" t="s">
        <v>194</v>
      </c>
      <c r="E14" s="90">
        <v>816.37574999999993</v>
      </c>
      <c r="F14" s="87" t="s">
        <v>416</v>
      </c>
    </row>
    <row r="15" spans="1:8">
      <c r="A15" s="104"/>
      <c r="B15" s="96"/>
      <c r="C15" s="96"/>
      <c r="D15" s="96"/>
      <c r="E15" s="91"/>
      <c r="F15" s="105"/>
    </row>
    <row r="16" spans="1:8" ht="63.75">
      <c r="A16" s="156" t="s">
        <v>195</v>
      </c>
      <c r="B16" s="107" t="s">
        <v>227</v>
      </c>
      <c r="C16" s="89" t="s">
        <v>300</v>
      </c>
      <c r="D16" s="89" t="s">
        <v>299</v>
      </c>
      <c r="E16" s="90">
        <v>504.38400000000001</v>
      </c>
      <c r="F16" s="87" t="s">
        <v>415</v>
      </c>
    </row>
    <row r="17" spans="1:24" ht="51">
      <c r="A17" s="156"/>
      <c r="B17" s="107" t="s">
        <v>269</v>
      </c>
      <c r="C17" s="89" t="s">
        <v>295</v>
      </c>
      <c r="D17" s="89" t="s">
        <v>259</v>
      </c>
      <c r="E17" s="90">
        <v>504.38400000000001</v>
      </c>
      <c r="F17" s="87" t="s">
        <v>213</v>
      </c>
    </row>
    <row r="18" spans="1:24" ht="63.75">
      <c r="A18" s="156"/>
      <c r="B18" s="107" t="s">
        <v>228</v>
      </c>
      <c r="C18" s="89" t="s">
        <v>296</v>
      </c>
      <c r="D18" s="89" t="s">
        <v>298</v>
      </c>
      <c r="E18" s="90">
        <v>595.80360000000007</v>
      </c>
      <c r="F18" s="87" t="s">
        <v>415</v>
      </c>
    </row>
    <row r="19" spans="1:24" s="102" customFormat="1" ht="51">
      <c r="A19" s="156"/>
      <c r="B19" s="107" t="s">
        <v>292</v>
      </c>
      <c r="C19" s="89" t="s">
        <v>297</v>
      </c>
      <c r="D19" s="89" t="s">
        <v>294</v>
      </c>
      <c r="E19" s="90">
        <v>595.80360000000007</v>
      </c>
      <c r="F19" s="87" t="s">
        <v>213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</row>
    <row r="20" spans="1:24" s="102" customFormat="1" ht="63.75">
      <c r="A20" s="156"/>
      <c r="B20" s="107" t="s">
        <v>229</v>
      </c>
      <c r="C20" s="89" t="s">
        <v>216</v>
      </c>
      <c r="D20" s="89" t="s">
        <v>214</v>
      </c>
      <c r="E20" s="90">
        <v>407.29859999999996</v>
      </c>
      <c r="F20" s="87" t="s">
        <v>415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4" s="102" customFormat="1" ht="63.75">
      <c r="A21" s="156"/>
      <c r="B21" s="107" t="s">
        <v>230</v>
      </c>
      <c r="C21" s="89" t="s">
        <v>261</v>
      </c>
      <c r="D21" s="89" t="s">
        <v>260</v>
      </c>
      <c r="E21" s="90">
        <v>415.81859999999995</v>
      </c>
      <c r="F21" s="87" t="s">
        <v>415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spans="1:24" s="102" customFormat="1" ht="51">
      <c r="A22" s="156"/>
      <c r="B22" s="107" t="s">
        <v>270</v>
      </c>
      <c r="C22" s="89" t="s">
        <v>258</v>
      </c>
      <c r="D22" s="89" t="s">
        <v>259</v>
      </c>
      <c r="E22" s="90">
        <v>415.81859999999995</v>
      </c>
      <c r="F22" s="87" t="s">
        <v>213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spans="1:24" s="102" customFormat="1" ht="63.75">
      <c r="A23" s="156"/>
      <c r="B23" s="107" t="s">
        <v>271</v>
      </c>
      <c r="C23" s="89" t="s">
        <v>330</v>
      </c>
      <c r="D23" s="97" t="s">
        <v>196</v>
      </c>
      <c r="E23" s="90">
        <v>339.14924999999994</v>
      </c>
      <c r="F23" s="87" t="s">
        <v>415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 s="102" customFormat="1" ht="51">
      <c r="A24" s="156"/>
      <c r="B24" s="107" t="s">
        <v>289</v>
      </c>
      <c r="C24" s="89" t="s">
        <v>331</v>
      </c>
      <c r="D24" s="97" t="s">
        <v>196</v>
      </c>
      <c r="E24" s="90">
        <v>339.14924999999994</v>
      </c>
      <c r="F24" s="87" t="s">
        <v>213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s="102" customFormat="1" ht="38.25">
      <c r="A25" s="156"/>
      <c r="B25" s="107" t="s">
        <v>272</v>
      </c>
      <c r="C25" s="89" t="s">
        <v>332</v>
      </c>
      <c r="D25" s="89" t="s">
        <v>323</v>
      </c>
      <c r="E25" s="90">
        <v>1419.1231499999999</v>
      </c>
      <c r="F25" s="87" t="s">
        <v>203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s="102" customFormat="1" ht="51">
      <c r="A26" s="156"/>
      <c r="B26" s="107" t="s">
        <v>290</v>
      </c>
      <c r="C26" s="89" t="s">
        <v>288</v>
      </c>
      <c r="D26" s="89" t="s">
        <v>323</v>
      </c>
      <c r="E26" s="90">
        <v>1419.1231499999999</v>
      </c>
      <c r="F26" s="87" t="s">
        <v>213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s="102" customFormat="1" ht="25.5">
      <c r="A27" s="156"/>
      <c r="B27" s="107" t="s">
        <v>273</v>
      </c>
      <c r="C27" s="89" t="s">
        <v>333</v>
      </c>
      <c r="D27" s="89" t="s">
        <v>323</v>
      </c>
      <c r="E27" s="90">
        <v>546.54735000000005</v>
      </c>
      <c r="F27" s="87" t="s">
        <v>203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s="102" customFormat="1" ht="51">
      <c r="A28" s="156"/>
      <c r="B28" s="107" t="s">
        <v>291</v>
      </c>
      <c r="C28" s="89" t="s">
        <v>286</v>
      </c>
      <c r="D28" s="89" t="s">
        <v>323</v>
      </c>
      <c r="E28" s="90">
        <v>546.54735000000005</v>
      </c>
      <c r="F28" s="87" t="s">
        <v>213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s="102" customFormat="1" ht="25.5">
      <c r="A29" s="156"/>
      <c r="B29" s="107" t="s">
        <v>274</v>
      </c>
      <c r="C29" s="89" t="s">
        <v>334</v>
      </c>
      <c r="D29" s="89" t="s">
        <v>323</v>
      </c>
      <c r="E29" s="90">
        <v>544.24695000000008</v>
      </c>
      <c r="F29" s="87" t="s">
        <v>203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s="102" customFormat="1" ht="51">
      <c r="A30" s="156"/>
      <c r="B30" s="107" t="s">
        <v>275</v>
      </c>
      <c r="C30" s="89" t="s">
        <v>287</v>
      </c>
      <c r="D30" s="89" t="s">
        <v>323</v>
      </c>
      <c r="E30" s="90">
        <v>544.24695000000008</v>
      </c>
      <c r="F30" s="87" t="s">
        <v>213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ht="56.25" customHeight="1">
      <c r="A31" s="156"/>
      <c r="B31" s="107" t="s">
        <v>276</v>
      </c>
      <c r="C31" s="89" t="s">
        <v>335</v>
      </c>
      <c r="D31" s="89" t="s">
        <v>322</v>
      </c>
      <c r="E31" s="90">
        <v>697.3939499999999</v>
      </c>
      <c r="F31" s="87" t="s">
        <v>417</v>
      </c>
    </row>
    <row r="32" spans="1:24" ht="51">
      <c r="A32" s="156"/>
      <c r="B32" s="107" t="s">
        <v>277</v>
      </c>
      <c r="C32" s="89" t="s">
        <v>336</v>
      </c>
      <c r="D32" s="89" t="s">
        <v>322</v>
      </c>
      <c r="E32" s="90">
        <v>697.3939499999999</v>
      </c>
      <c r="F32" s="87" t="s">
        <v>213</v>
      </c>
    </row>
    <row r="33" spans="1:6" ht="25.5">
      <c r="A33" s="156"/>
      <c r="B33" s="107" t="s">
        <v>278</v>
      </c>
      <c r="C33" s="89" t="s">
        <v>337</v>
      </c>
      <c r="D33" s="97" t="s">
        <v>321</v>
      </c>
      <c r="E33" s="90">
        <v>562.65015000000005</v>
      </c>
      <c r="F33" s="87" t="s">
        <v>203</v>
      </c>
    </row>
    <row r="34" spans="1:6" ht="51">
      <c r="A34" s="156"/>
      <c r="B34" s="107" t="s">
        <v>280</v>
      </c>
      <c r="C34" s="89" t="s">
        <v>338</v>
      </c>
      <c r="D34" s="97" t="s">
        <v>321</v>
      </c>
      <c r="E34" s="90">
        <v>562.65015000000005</v>
      </c>
      <c r="F34" s="87" t="s">
        <v>213</v>
      </c>
    </row>
    <row r="35" spans="1:6" ht="25.5">
      <c r="A35" s="156"/>
      <c r="B35" s="107" t="s">
        <v>279</v>
      </c>
      <c r="C35" s="89" t="s">
        <v>339</v>
      </c>
      <c r="D35" s="97" t="s">
        <v>320</v>
      </c>
      <c r="E35" s="90">
        <v>562.65015000000005</v>
      </c>
      <c r="F35" s="87" t="s">
        <v>203</v>
      </c>
    </row>
    <row r="36" spans="1:6" ht="51">
      <c r="A36" s="156"/>
      <c r="B36" s="107" t="s">
        <v>281</v>
      </c>
      <c r="C36" s="89" t="s">
        <v>340</v>
      </c>
      <c r="D36" s="97" t="s">
        <v>320</v>
      </c>
      <c r="E36" s="90">
        <v>562.65015000000005</v>
      </c>
      <c r="F36" s="87" t="s">
        <v>213</v>
      </c>
    </row>
    <row r="37" spans="1:6" ht="25.5">
      <c r="A37" s="156"/>
      <c r="B37" s="107" t="s">
        <v>282</v>
      </c>
      <c r="C37" s="89" t="s">
        <v>341</v>
      </c>
      <c r="D37" s="97" t="s">
        <v>342</v>
      </c>
      <c r="E37" s="90">
        <v>562.65015000000005</v>
      </c>
      <c r="F37" s="87" t="s">
        <v>203</v>
      </c>
    </row>
    <row r="38" spans="1:6" ht="51">
      <c r="A38" s="156"/>
      <c r="B38" s="107" t="s">
        <v>283</v>
      </c>
      <c r="C38" s="89" t="s">
        <v>343</v>
      </c>
      <c r="D38" s="97" t="s">
        <v>342</v>
      </c>
      <c r="E38" s="90">
        <v>562.65015000000005</v>
      </c>
      <c r="F38" s="87" t="s">
        <v>213</v>
      </c>
    </row>
    <row r="39" spans="1:6" ht="25.5">
      <c r="A39" s="156"/>
      <c r="B39" s="107" t="s">
        <v>231</v>
      </c>
      <c r="C39" s="89" t="s">
        <v>330</v>
      </c>
      <c r="D39" s="97" t="s">
        <v>344</v>
      </c>
      <c r="E39" s="90">
        <v>499.38915000000003</v>
      </c>
      <c r="F39" s="87" t="s">
        <v>203</v>
      </c>
    </row>
    <row r="40" spans="1:6" ht="51">
      <c r="A40" s="156"/>
      <c r="B40" s="107" t="s">
        <v>284</v>
      </c>
      <c r="C40" s="89" t="s">
        <v>345</v>
      </c>
      <c r="D40" s="97" t="s">
        <v>344</v>
      </c>
      <c r="E40" s="90">
        <v>499.38915000000003</v>
      </c>
      <c r="F40" s="87" t="s">
        <v>213</v>
      </c>
    </row>
    <row r="41" spans="1:6" ht="89.25">
      <c r="A41" s="156"/>
      <c r="B41" s="107" t="s">
        <v>232</v>
      </c>
      <c r="C41" s="89" t="s">
        <v>346</v>
      </c>
      <c r="D41" s="89" t="s">
        <v>318</v>
      </c>
      <c r="E41" s="90">
        <v>515.72624999999994</v>
      </c>
      <c r="F41" s="87" t="s">
        <v>417</v>
      </c>
    </row>
    <row r="42" spans="1:6" ht="51">
      <c r="A42" s="156"/>
      <c r="B42" s="107" t="s">
        <v>285</v>
      </c>
      <c r="C42" s="89" t="s">
        <v>347</v>
      </c>
      <c r="D42" s="89" t="s">
        <v>318</v>
      </c>
      <c r="E42" s="90">
        <v>515.72624999999994</v>
      </c>
      <c r="F42" s="87" t="s">
        <v>213</v>
      </c>
    </row>
    <row r="43" spans="1:6" ht="89.25">
      <c r="A43" s="156"/>
      <c r="B43" s="107" t="s">
        <v>233</v>
      </c>
      <c r="C43" s="89" t="s">
        <v>197</v>
      </c>
      <c r="D43" s="89" t="s">
        <v>319</v>
      </c>
      <c r="E43" s="90">
        <v>683.4211499999999</v>
      </c>
      <c r="F43" s="87" t="s">
        <v>417</v>
      </c>
    </row>
    <row r="44" spans="1:6" ht="51">
      <c r="A44" s="156"/>
      <c r="B44" s="107" t="s">
        <v>293</v>
      </c>
      <c r="C44" s="89" t="s">
        <v>217</v>
      </c>
      <c r="D44" s="89" t="s">
        <v>319</v>
      </c>
      <c r="E44" s="90">
        <v>683.4211499999999</v>
      </c>
      <c r="F44" s="87" t="s">
        <v>213</v>
      </c>
    </row>
    <row r="45" spans="1:6">
      <c r="A45" s="104"/>
      <c r="B45" s="96"/>
      <c r="C45" s="96"/>
      <c r="D45" s="96"/>
      <c r="E45" s="91"/>
      <c r="F45" s="105"/>
    </row>
    <row r="46" spans="1:6" ht="76.5">
      <c r="A46" s="108"/>
      <c r="B46" s="108" t="s">
        <v>178</v>
      </c>
      <c r="C46" s="89" t="s">
        <v>198</v>
      </c>
      <c r="D46" s="89" t="s">
        <v>171</v>
      </c>
      <c r="E46" s="90">
        <v>106.64132549999999</v>
      </c>
      <c r="F46" s="87" t="s">
        <v>208</v>
      </c>
    </row>
    <row r="47" spans="1:6">
      <c r="A47" s="104"/>
      <c r="B47" s="96"/>
      <c r="C47" s="96"/>
      <c r="D47" s="96"/>
      <c r="E47" s="91"/>
      <c r="F47" s="105"/>
    </row>
    <row r="48" spans="1:6" ht="96" customHeight="1">
      <c r="A48" s="147" t="s">
        <v>199</v>
      </c>
      <c r="B48" s="108" t="s">
        <v>234</v>
      </c>
      <c r="C48" s="89" t="s">
        <v>348</v>
      </c>
      <c r="D48" s="89" t="s">
        <v>349</v>
      </c>
      <c r="E48" s="90">
        <v>874.56734999999992</v>
      </c>
      <c r="F48" s="87" t="s">
        <v>418</v>
      </c>
    </row>
    <row r="49" spans="1:24" ht="96" customHeight="1">
      <c r="A49" s="148"/>
      <c r="B49" s="108" t="s">
        <v>235</v>
      </c>
      <c r="C49" s="89" t="s">
        <v>350</v>
      </c>
      <c r="D49" s="89" t="s">
        <v>351</v>
      </c>
      <c r="E49" s="90">
        <v>633.65369999999984</v>
      </c>
      <c r="F49" s="87" t="s">
        <v>419</v>
      </c>
    </row>
    <row r="50" spans="1:24" ht="165.75">
      <c r="A50" s="148"/>
      <c r="B50" s="108" t="s">
        <v>236</v>
      </c>
      <c r="C50" s="89" t="s">
        <v>352</v>
      </c>
      <c r="D50" s="89" t="s">
        <v>353</v>
      </c>
      <c r="E50" s="90">
        <v>500.07075000000003</v>
      </c>
      <c r="F50" s="87" t="s">
        <v>420</v>
      </c>
      <c r="G50" s="88"/>
    </row>
    <row r="51" spans="1:24" ht="51">
      <c r="A51" s="148"/>
      <c r="B51" s="108" t="s">
        <v>237</v>
      </c>
      <c r="C51" s="89" t="s">
        <v>354</v>
      </c>
      <c r="D51" s="89" t="s">
        <v>355</v>
      </c>
      <c r="E51" s="90">
        <v>500.07075000000003</v>
      </c>
      <c r="F51" s="87" t="s">
        <v>421</v>
      </c>
    </row>
    <row r="52" spans="1:24" ht="153">
      <c r="A52" s="148"/>
      <c r="B52" s="108" t="s">
        <v>238</v>
      </c>
      <c r="C52" s="89" t="s">
        <v>356</v>
      </c>
      <c r="D52" s="89" t="s">
        <v>357</v>
      </c>
      <c r="E52" s="90">
        <v>161.85870000000003</v>
      </c>
      <c r="F52" s="87" t="s">
        <v>422</v>
      </c>
    </row>
    <row r="53" spans="1:24" ht="51">
      <c r="A53" s="148"/>
      <c r="B53" s="108" t="s">
        <v>239</v>
      </c>
      <c r="C53" s="89" t="s">
        <v>358</v>
      </c>
      <c r="D53" s="89" t="s">
        <v>359</v>
      </c>
      <c r="E53" s="90">
        <v>722.42144999999994</v>
      </c>
      <c r="F53" s="87" t="s">
        <v>421</v>
      </c>
    </row>
    <row r="54" spans="1:24" ht="100.5" customHeight="1">
      <c r="A54" s="148"/>
      <c r="B54" s="108" t="s">
        <v>240</v>
      </c>
      <c r="C54" s="89" t="s">
        <v>360</v>
      </c>
      <c r="D54" s="89" t="s">
        <v>361</v>
      </c>
      <c r="E54" s="90">
        <v>457.06604999999996</v>
      </c>
      <c r="F54" s="87" t="s">
        <v>423</v>
      </c>
    </row>
    <row r="55" spans="1:24" ht="114.75">
      <c r="A55" s="148"/>
      <c r="B55" s="108" t="s">
        <v>241</v>
      </c>
      <c r="C55" s="89" t="s">
        <v>172</v>
      </c>
      <c r="D55" s="89" t="s">
        <v>201</v>
      </c>
      <c r="E55" s="90">
        <v>322.98255000000006</v>
      </c>
      <c r="F55" s="87" t="s">
        <v>424</v>
      </c>
    </row>
    <row r="56" spans="1:24" ht="114.75">
      <c r="A56" s="148"/>
      <c r="B56" s="108" t="s">
        <v>242</v>
      </c>
      <c r="C56" s="89" t="s">
        <v>173</v>
      </c>
      <c r="D56" s="89" t="s">
        <v>202</v>
      </c>
      <c r="E56" s="90">
        <v>322.98255000000006</v>
      </c>
      <c r="F56" s="87" t="s">
        <v>424</v>
      </c>
    </row>
    <row r="57" spans="1:24" ht="140.25">
      <c r="A57" s="148"/>
      <c r="B57" s="108" t="s">
        <v>264</v>
      </c>
      <c r="C57" s="89" t="s">
        <v>172</v>
      </c>
      <c r="D57" s="89" t="s">
        <v>201</v>
      </c>
      <c r="E57" s="90">
        <v>489.13319999999999</v>
      </c>
      <c r="F57" s="87" t="s">
        <v>425</v>
      </c>
    </row>
    <row r="58" spans="1:24" ht="140.25">
      <c r="A58" s="148"/>
      <c r="B58" s="108" t="s">
        <v>265</v>
      </c>
      <c r="C58" s="89" t="s">
        <v>173</v>
      </c>
      <c r="D58" s="89" t="s">
        <v>202</v>
      </c>
      <c r="E58" s="90">
        <v>489.13319999999999</v>
      </c>
      <c r="F58" s="87" t="s">
        <v>425</v>
      </c>
    </row>
    <row r="59" spans="1:24" ht="140.25">
      <c r="A59" s="148"/>
      <c r="B59" s="108" t="s">
        <v>243</v>
      </c>
      <c r="C59" s="89" t="s">
        <v>362</v>
      </c>
      <c r="D59" s="89" t="s">
        <v>363</v>
      </c>
      <c r="E59" s="90">
        <v>457.06604999999996</v>
      </c>
      <c r="F59" s="87" t="s">
        <v>423</v>
      </c>
    </row>
    <row r="60" spans="1:24" ht="140.25">
      <c r="A60" s="148"/>
      <c r="B60" s="108" t="s">
        <v>244</v>
      </c>
      <c r="C60" s="89" t="s">
        <v>364</v>
      </c>
      <c r="D60" s="89" t="s">
        <v>365</v>
      </c>
      <c r="E60" s="90">
        <v>457.06604999999996</v>
      </c>
      <c r="F60" s="87" t="s">
        <v>423</v>
      </c>
    </row>
    <row r="61" spans="1:24" ht="51">
      <c r="A61" s="148"/>
      <c r="B61" s="108" t="s">
        <v>245</v>
      </c>
      <c r="C61" s="89" t="s">
        <v>366</v>
      </c>
      <c r="D61" s="89" t="s">
        <v>367</v>
      </c>
      <c r="E61" s="90">
        <v>591.9482999999999</v>
      </c>
      <c r="F61" s="87" t="s">
        <v>421</v>
      </c>
    </row>
    <row r="62" spans="1:24" ht="51">
      <c r="A62" s="148"/>
      <c r="B62" s="108" t="s">
        <v>246</v>
      </c>
      <c r="C62" s="89" t="s">
        <v>368</v>
      </c>
      <c r="D62" s="89" t="s">
        <v>369</v>
      </c>
      <c r="E62" s="90">
        <v>224.65109999999999</v>
      </c>
      <c r="F62" s="87" t="s">
        <v>421</v>
      </c>
    </row>
    <row r="63" spans="1:24" s="102" customFormat="1" ht="51">
      <c r="A63" s="148"/>
      <c r="B63" s="108" t="s">
        <v>266</v>
      </c>
      <c r="C63" s="89" t="s">
        <v>370</v>
      </c>
      <c r="D63" s="89" t="s">
        <v>371</v>
      </c>
      <c r="E63" s="90">
        <v>309.64875000000001</v>
      </c>
      <c r="F63" s="87" t="s">
        <v>421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1:24" s="102" customFormat="1" ht="51">
      <c r="A64" s="148"/>
      <c r="B64" s="108" t="s">
        <v>247</v>
      </c>
      <c r="C64" s="89" t="s">
        <v>372</v>
      </c>
      <c r="D64" s="89" t="s">
        <v>373</v>
      </c>
      <c r="E64" s="90">
        <v>410.08890000000002</v>
      </c>
      <c r="F64" s="87" t="s">
        <v>421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1:24" s="102" customFormat="1" ht="51">
      <c r="A65" s="148"/>
      <c r="B65" s="108" t="s">
        <v>248</v>
      </c>
      <c r="C65" s="89" t="s">
        <v>374</v>
      </c>
      <c r="D65" s="89" t="s">
        <v>375</v>
      </c>
      <c r="E65" s="90">
        <v>546.23849999999993</v>
      </c>
      <c r="F65" s="87" t="s">
        <v>421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1:24" s="102" customFormat="1" ht="51">
      <c r="A66" s="148"/>
      <c r="B66" s="108" t="s">
        <v>249</v>
      </c>
      <c r="C66" s="89" t="s">
        <v>376</v>
      </c>
      <c r="D66" s="89" t="s">
        <v>377</v>
      </c>
      <c r="E66" s="90">
        <v>309.64875000000001</v>
      </c>
      <c r="F66" s="87" t="s">
        <v>421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1:24" s="102" customFormat="1" ht="51">
      <c r="A67" s="148"/>
      <c r="B67" s="108" t="s">
        <v>250</v>
      </c>
      <c r="C67" s="89" t="s">
        <v>378</v>
      </c>
      <c r="D67" s="89" t="s">
        <v>379</v>
      </c>
      <c r="E67" s="90">
        <v>410.08890000000002</v>
      </c>
      <c r="F67" s="87" t="s">
        <v>421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1:24" s="102" customFormat="1" ht="51">
      <c r="A68" s="148"/>
      <c r="B68" s="108" t="s">
        <v>251</v>
      </c>
      <c r="C68" s="89" t="s">
        <v>380</v>
      </c>
      <c r="D68" s="89" t="s">
        <v>381</v>
      </c>
      <c r="E68" s="90">
        <v>410.08890000000002</v>
      </c>
      <c r="F68" s="87" t="s">
        <v>421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1:24" s="102" customFormat="1" ht="51">
      <c r="A69" s="148"/>
      <c r="B69" s="108" t="s">
        <v>252</v>
      </c>
      <c r="C69" s="89" t="s">
        <v>382</v>
      </c>
      <c r="D69" s="89" t="s">
        <v>383</v>
      </c>
      <c r="E69" s="90">
        <v>410.08890000000002</v>
      </c>
      <c r="F69" s="87" t="s">
        <v>421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1:24" s="102" customFormat="1">
      <c r="A70" s="96"/>
      <c r="B70" s="96"/>
      <c r="C70" s="96"/>
      <c r="D70" s="96"/>
      <c r="E70" s="91"/>
      <c r="F70" s="105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1:24" s="102" customFormat="1" ht="89.25">
      <c r="A71" s="147" t="s">
        <v>317</v>
      </c>
      <c r="B71" s="108" t="s">
        <v>253</v>
      </c>
      <c r="C71" s="89" t="s">
        <v>326</v>
      </c>
      <c r="D71" s="89" t="s">
        <v>204</v>
      </c>
      <c r="E71" s="90">
        <v>224.65109999999999</v>
      </c>
      <c r="F71" s="87" t="s">
        <v>421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s="102" customFormat="1" ht="63.75">
      <c r="A72" s="148"/>
      <c r="B72" s="108" t="s">
        <v>254</v>
      </c>
      <c r="C72" s="89" t="s">
        <v>327</v>
      </c>
      <c r="D72" s="89" t="s">
        <v>204</v>
      </c>
      <c r="E72" s="90">
        <v>606.28319999999997</v>
      </c>
      <c r="F72" s="87" t="s">
        <v>421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1:24" s="102" customFormat="1" ht="165.75">
      <c r="A73" s="148"/>
      <c r="B73" s="108" t="s">
        <v>267</v>
      </c>
      <c r="C73" s="89" t="s">
        <v>175</v>
      </c>
      <c r="D73" s="89" t="s">
        <v>328</v>
      </c>
      <c r="E73" s="90">
        <v>183.0309</v>
      </c>
      <c r="F73" s="87" t="s">
        <v>426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1:24" s="102" customFormat="1" ht="140.25">
      <c r="A74" s="149"/>
      <c r="B74" s="108" t="s">
        <v>324</v>
      </c>
      <c r="C74" s="89" t="s">
        <v>176</v>
      </c>
      <c r="D74" s="89" t="s">
        <v>200</v>
      </c>
      <c r="E74" s="90">
        <v>602.27879999999993</v>
      </c>
      <c r="F74" s="87" t="s">
        <v>427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1:24" s="102" customFormat="1">
      <c r="A75" s="104"/>
      <c r="B75" s="96"/>
      <c r="C75" s="96"/>
      <c r="D75" s="96"/>
      <c r="E75" s="91"/>
      <c r="F75" s="105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1:24" s="102" customFormat="1" ht="51">
      <c r="A76" s="150" t="s">
        <v>207</v>
      </c>
      <c r="B76" s="89" t="s">
        <v>255</v>
      </c>
      <c r="C76" s="89" t="s">
        <v>384</v>
      </c>
      <c r="D76" s="89" t="s">
        <v>385</v>
      </c>
      <c r="E76" s="90">
        <v>1696.9816500000002</v>
      </c>
      <c r="F76" s="87" t="s">
        <v>428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1:24" s="102" customFormat="1" ht="51">
      <c r="A77" s="150"/>
      <c r="B77" s="89" t="s">
        <v>268</v>
      </c>
      <c r="C77" s="89" t="s">
        <v>386</v>
      </c>
      <c r="D77" s="89" t="s">
        <v>387</v>
      </c>
      <c r="E77" s="90">
        <v>1696.9816500000002</v>
      </c>
      <c r="F77" s="87" t="s">
        <v>213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s="102" customFormat="1" ht="51">
      <c r="A78" s="150"/>
      <c r="B78" s="89" t="s">
        <v>256</v>
      </c>
      <c r="C78" s="89" t="s">
        <v>388</v>
      </c>
      <c r="D78" s="89" t="s">
        <v>389</v>
      </c>
      <c r="E78" s="90">
        <v>1920.0246000000002</v>
      </c>
      <c r="F78" s="87" t="s">
        <v>429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1:24" s="102" customFormat="1" ht="51">
      <c r="A79" s="150"/>
      <c r="B79" s="89" t="s">
        <v>301</v>
      </c>
      <c r="C79" s="89" t="s">
        <v>390</v>
      </c>
      <c r="D79" s="89" t="s">
        <v>389</v>
      </c>
      <c r="E79" s="90">
        <v>1920.0246000000002</v>
      </c>
      <c r="F79" s="87" t="s">
        <v>213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1:24" s="102" customFormat="1" ht="51">
      <c r="A80" s="150"/>
      <c r="B80" s="89" t="s">
        <v>257</v>
      </c>
      <c r="C80" s="89" t="s">
        <v>174</v>
      </c>
      <c r="D80" s="89" t="s">
        <v>205</v>
      </c>
      <c r="E80" s="90">
        <v>2534.4124499999998</v>
      </c>
      <c r="F80" s="87" t="s">
        <v>421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1:24" s="102" customFormat="1" ht="165.75">
      <c r="A81" s="150"/>
      <c r="B81" s="89" t="s">
        <v>302</v>
      </c>
      <c r="C81" s="89" t="s">
        <v>391</v>
      </c>
      <c r="D81" s="89" t="s">
        <v>392</v>
      </c>
      <c r="E81" s="90">
        <v>1955.11635</v>
      </c>
      <c r="F81" s="87" t="s">
        <v>430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1:24" s="102" customFormat="1">
      <c r="A82" s="109"/>
      <c r="B82" s="98"/>
      <c r="C82" s="98"/>
      <c r="D82" s="98"/>
      <c r="E82" s="91"/>
      <c r="F82" s="11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</row>
    <row r="83" spans="1:24" s="102" customFormat="1" ht="89.25">
      <c r="A83" s="151" t="s">
        <v>206</v>
      </c>
      <c r="B83" s="89" t="s">
        <v>303</v>
      </c>
      <c r="C83" s="89" t="s">
        <v>393</v>
      </c>
      <c r="D83" s="89" t="s">
        <v>394</v>
      </c>
      <c r="E83" s="90">
        <v>599.40330000000006</v>
      </c>
      <c r="F83" s="87" t="s">
        <v>329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</row>
    <row r="84" spans="1:24" s="102" customFormat="1" ht="51">
      <c r="A84" s="152"/>
      <c r="B84" s="89" t="s">
        <v>304</v>
      </c>
      <c r="C84" s="89" t="s">
        <v>395</v>
      </c>
      <c r="D84" s="89" t="s">
        <v>394</v>
      </c>
      <c r="E84" s="90">
        <v>599.40330000000006</v>
      </c>
      <c r="F84" s="87" t="s">
        <v>213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</row>
    <row r="85" spans="1:24" s="102" customFormat="1" ht="114.75">
      <c r="A85" s="152"/>
      <c r="B85" s="89" t="s">
        <v>305</v>
      </c>
      <c r="C85" s="89" t="s">
        <v>396</v>
      </c>
      <c r="D85" s="89" t="s">
        <v>397</v>
      </c>
      <c r="E85" s="90">
        <v>239.97644999999997</v>
      </c>
      <c r="F85" s="87" t="s">
        <v>431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</row>
    <row r="86" spans="1:24" s="102" customFormat="1" ht="51">
      <c r="A86" s="152"/>
      <c r="B86" s="89" t="s">
        <v>306</v>
      </c>
      <c r="C86" s="89" t="s">
        <v>398</v>
      </c>
      <c r="D86" s="89" t="s">
        <v>397</v>
      </c>
      <c r="E86" s="90">
        <v>239.97644999999997</v>
      </c>
      <c r="F86" s="87" t="s">
        <v>213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1:24" s="102" customFormat="1" ht="114.75">
      <c r="A87" s="152"/>
      <c r="B87" s="89" t="s">
        <v>307</v>
      </c>
      <c r="C87" s="89" t="s">
        <v>399</v>
      </c>
      <c r="D87" s="89" t="s">
        <v>400</v>
      </c>
      <c r="E87" s="90">
        <v>713.45840999999996</v>
      </c>
      <c r="F87" s="87" t="s">
        <v>432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</row>
    <row r="88" spans="1:24" s="102" customFormat="1" ht="51">
      <c r="A88" s="152"/>
      <c r="B88" s="89" t="s">
        <v>308</v>
      </c>
      <c r="C88" s="89" t="s">
        <v>401</v>
      </c>
      <c r="D88" s="89" t="s">
        <v>400</v>
      </c>
      <c r="E88" s="90">
        <v>713.45840999999996</v>
      </c>
      <c r="F88" s="87" t="s">
        <v>213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1:24" s="102" customFormat="1" ht="114.75">
      <c r="A89" s="152"/>
      <c r="B89" s="89" t="s">
        <v>309</v>
      </c>
      <c r="C89" s="89" t="s">
        <v>399</v>
      </c>
      <c r="D89" s="89" t="s">
        <v>402</v>
      </c>
      <c r="E89" s="90">
        <v>1052.0645100000002</v>
      </c>
      <c r="F89" s="87" t="s">
        <v>432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1:24" s="102" customFormat="1" ht="38.25">
      <c r="A90" s="152"/>
      <c r="B90" s="89" t="s">
        <v>310</v>
      </c>
      <c r="C90" s="89" t="s">
        <v>399</v>
      </c>
      <c r="D90" s="89" t="s">
        <v>403</v>
      </c>
      <c r="E90" s="92"/>
      <c r="F90" s="89" t="s">
        <v>209</v>
      </c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1:24" s="102" customFormat="1" ht="114.75">
      <c r="A91" s="152"/>
      <c r="B91" s="89" t="s">
        <v>311</v>
      </c>
      <c r="C91" s="89" t="s">
        <v>404</v>
      </c>
      <c r="D91" s="89" t="s">
        <v>405</v>
      </c>
      <c r="E91" s="90">
        <v>535.50756000000001</v>
      </c>
      <c r="F91" s="87" t="s">
        <v>432</v>
      </c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1:24" s="102" customFormat="1" ht="51">
      <c r="A92" s="152"/>
      <c r="B92" s="89" t="s">
        <v>312</v>
      </c>
      <c r="C92" s="89" t="s">
        <v>406</v>
      </c>
      <c r="D92" s="89" t="s">
        <v>405</v>
      </c>
      <c r="E92" s="90">
        <v>535.50756000000001</v>
      </c>
      <c r="F92" s="87" t="s">
        <v>213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1:24" s="102" customFormat="1" ht="114.75">
      <c r="A93" s="152"/>
      <c r="B93" s="89" t="s">
        <v>313</v>
      </c>
      <c r="C93" s="89" t="s">
        <v>407</v>
      </c>
      <c r="D93" s="89" t="s">
        <v>408</v>
      </c>
      <c r="E93" s="90">
        <v>456.64004999999997</v>
      </c>
      <c r="F93" s="87" t="s">
        <v>432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1:24" ht="63.75">
      <c r="A94" s="152"/>
      <c r="B94" s="89" t="s">
        <v>314</v>
      </c>
      <c r="C94" s="89" t="s">
        <v>409</v>
      </c>
      <c r="D94" s="89" t="s">
        <v>408</v>
      </c>
      <c r="E94" s="90">
        <v>456.64004999999997</v>
      </c>
      <c r="F94" s="87" t="s">
        <v>213</v>
      </c>
    </row>
    <row r="95" spans="1:24" ht="165.75">
      <c r="A95" s="152"/>
      <c r="B95" s="89" t="s">
        <v>315</v>
      </c>
      <c r="C95" s="89" t="s">
        <v>410</v>
      </c>
      <c r="D95" s="89" t="s">
        <v>411</v>
      </c>
      <c r="E95" s="90">
        <v>428.98625999999996</v>
      </c>
      <c r="F95" s="87" t="s">
        <v>432</v>
      </c>
      <c r="H95" s="101"/>
    </row>
    <row r="96" spans="1:24" ht="165.75">
      <c r="A96" s="152"/>
      <c r="B96" s="89" t="s">
        <v>316</v>
      </c>
      <c r="C96" s="89" t="s">
        <v>412</v>
      </c>
      <c r="D96" s="89" t="s">
        <v>411</v>
      </c>
      <c r="E96" s="90">
        <v>428.98625999999996</v>
      </c>
      <c r="F96" s="87" t="s">
        <v>213</v>
      </c>
    </row>
    <row r="97" spans="1:6">
      <c r="A97" s="93"/>
      <c r="B97" s="93"/>
      <c r="C97" s="99"/>
      <c r="D97" s="99"/>
      <c r="E97" s="93"/>
      <c r="F97" s="105"/>
    </row>
    <row r="100" spans="1:6">
      <c r="D100" s="101"/>
    </row>
  </sheetData>
  <mergeCells count="10">
    <mergeCell ref="A48:A69"/>
    <mergeCell ref="A71:A74"/>
    <mergeCell ref="A76:A81"/>
    <mergeCell ref="A83:A96"/>
    <mergeCell ref="C1:E1"/>
    <mergeCell ref="C2:E2"/>
    <mergeCell ref="A5:A6"/>
    <mergeCell ref="A7:A9"/>
    <mergeCell ref="A11:A14"/>
    <mergeCell ref="A16:A44"/>
  </mergeCells>
  <pageMargins left="0.98" right="0.22" top="0.36" bottom="0.22" header="0.31496062992125984" footer="0.31496062992125984"/>
  <pageSetup paperSize="9" scale="7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1"/>
  <sheetViews>
    <sheetView tabSelected="1" view="pageBreakPreview" topLeftCell="A40" zoomScale="68" zoomScaleNormal="85" zoomScaleSheetLayoutView="68" workbookViewId="0">
      <selection activeCell="H7" sqref="H7"/>
    </sheetView>
  </sheetViews>
  <sheetFormatPr defaultColWidth="7" defaultRowHeight="15"/>
  <cols>
    <col min="1" max="1" width="7" style="117"/>
    <col min="2" max="2" width="45.5703125" style="116" customWidth="1"/>
    <col min="3" max="3" width="46.28515625" style="116" customWidth="1"/>
    <col min="4" max="4" width="28.28515625" style="116" customWidth="1"/>
    <col min="5" max="5" width="19.42578125" style="116" customWidth="1"/>
    <col min="6" max="6" width="23.140625" style="116" customWidth="1"/>
    <col min="7" max="8" width="29.85546875" style="116" customWidth="1"/>
    <col min="9" max="16384" width="7" style="115"/>
  </cols>
  <sheetData>
    <row r="2" spans="1:8" ht="40.5" customHeight="1">
      <c r="D2" s="158" t="s">
        <v>476</v>
      </c>
      <c r="E2" s="158"/>
      <c r="G2" s="124" t="s">
        <v>477</v>
      </c>
    </row>
    <row r="3" spans="1:8" ht="60.75" customHeight="1">
      <c r="A3" s="129" t="s">
        <v>470</v>
      </c>
      <c r="B3" s="129" t="s">
        <v>152</v>
      </c>
      <c r="C3" s="129" t="s">
        <v>179</v>
      </c>
      <c r="D3" s="130" t="s">
        <v>503</v>
      </c>
      <c r="E3" s="130" t="s">
        <v>471</v>
      </c>
      <c r="F3" s="130" t="s">
        <v>481</v>
      </c>
      <c r="G3" s="130" t="s">
        <v>472</v>
      </c>
      <c r="H3" s="130" t="s">
        <v>473</v>
      </c>
    </row>
    <row r="4" spans="1:8" ht="32.25" customHeight="1">
      <c r="A4" s="131">
        <v>1</v>
      </c>
      <c r="B4" s="131">
        <v>2</v>
      </c>
      <c r="C4" s="131">
        <v>3</v>
      </c>
      <c r="D4" s="131">
        <v>4</v>
      </c>
      <c r="E4" s="132">
        <v>5</v>
      </c>
      <c r="F4" s="132" t="s">
        <v>482</v>
      </c>
      <c r="G4" s="132">
        <v>7</v>
      </c>
      <c r="H4" s="132">
        <v>8</v>
      </c>
    </row>
    <row r="5" spans="1:8" s="118" customFormat="1" ht="94.5" customHeight="1">
      <c r="A5" s="119">
        <v>1</v>
      </c>
      <c r="B5" s="120" t="s">
        <v>457</v>
      </c>
      <c r="C5" s="121" t="s">
        <v>459</v>
      </c>
      <c r="D5" s="121">
        <v>140</v>
      </c>
      <c r="E5" s="162"/>
      <c r="F5" s="171">
        <f>D5*E5</f>
        <v>0</v>
      </c>
      <c r="G5" s="120">
        <v>10</v>
      </c>
      <c r="H5" s="165"/>
    </row>
    <row r="6" spans="1:8" s="118" customFormat="1" ht="98.25" customHeight="1">
      <c r="A6" s="119">
        <f>A5+1</f>
        <v>2</v>
      </c>
      <c r="B6" s="120" t="s">
        <v>444</v>
      </c>
      <c r="C6" s="122" t="s">
        <v>460</v>
      </c>
      <c r="D6" s="121">
        <v>25</v>
      </c>
      <c r="E6" s="162"/>
      <c r="F6" s="171">
        <f t="shared" ref="F6:F43" si="0">D6*E6</f>
        <v>0</v>
      </c>
      <c r="G6" s="120">
        <v>7</v>
      </c>
      <c r="H6" s="165"/>
    </row>
    <row r="7" spans="1:8" s="118" customFormat="1" ht="98.25" customHeight="1">
      <c r="A7" s="119">
        <v>3</v>
      </c>
      <c r="B7" s="123" t="s">
        <v>445</v>
      </c>
      <c r="C7" s="122" t="s">
        <v>458</v>
      </c>
      <c r="D7" s="121">
        <v>230</v>
      </c>
      <c r="E7" s="163"/>
      <c r="F7" s="171">
        <f t="shared" si="0"/>
        <v>0</v>
      </c>
      <c r="G7" s="123">
        <v>5</v>
      </c>
      <c r="H7" s="166"/>
    </row>
    <row r="8" spans="1:8" s="118" customFormat="1" ht="98.25" customHeight="1">
      <c r="A8" s="119">
        <f>A7+1</f>
        <v>4</v>
      </c>
      <c r="B8" s="123" t="s">
        <v>446</v>
      </c>
      <c r="C8" s="122" t="s">
        <v>461</v>
      </c>
      <c r="D8" s="121">
        <v>14</v>
      </c>
      <c r="E8" s="163"/>
      <c r="F8" s="171">
        <f t="shared" si="0"/>
        <v>0</v>
      </c>
      <c r="G8" s="123">
        <v>7</v>
      </c>
      <c r="H8" s="166"/>
    </row>
    <row r="9" spans="1:8" s="118" customFormat="1" ht="98.25" customHeight="1">
      <c r="A9" s="119">
        <v>5</v>
      </c>
      <c r="B9" s="120" t="s">
        <v>447</v>
      </c>
      <c r="C9" s="121" t="s">
        <v>462</v>
      </c>
      <c r="D9" s="121">
        <v>4</v>
      </c>
      <c r="E9" s="162"/>
      <c r="F9" s="171">
        <f t="shared" si="0"/>
        <v>0</v>
      </c>
      <c r="G9" s="120">
        <v>10</v>
      </c>
      <c r="H9" s="165"/>
    </row>
    <row r="10" spans="1:8" s="118" customFormat="1" ht="98.25" customHeight="1">
      <c r="A10" s="119">
        <f>A9+1</f>
        <v>6</v>
      </c>
      <c r="B10" s="120" t="s">
        <v>448</v>
      </c>
      <c r="C10" s="121" t="s">
        <v>462</v>
      </c>
      <c r="D10" s="121">
        <v>4</v>
      </c>
      <c r="E10" s="162"/>
      <c r="F10" s="171">
        <f t="shared" si="0"/>
        <v>0</v>
      </c>
      <c r="G10" s="120">
        <v>10</v>
      </c>
      <c r="H10" s="165"/>
    </row>
    <row r="11" spans="1:8" s="118" customFormat="1" ht="98.25" customHeight="1">
      <c r="A11" s="119">
        <v>7</v>
      </c>
      <c r="B11" s="120" t="s">
        <v>449</v>
      </c>
      <c r="C11" s="122" t="s">
        <v>463</v>
      </c>
      <c r="D11" s="121">
        <v>4</v>
      </c>
      <c r="E11" s="162"/>
      <c r="F11" s="171">
        <f t="shared" si="0"/>
        <v>0</v>
      </c>
      <c r="G11" s="120">
        <v>10</v>
      </c>
      <c r="H11" s="165"/>
    </row>
    <row r="12" spans="1:8" s="118" customFormat="1" ht="98.25" customHeight="1">
      <c r="A12" s="119">
        <v>8</v>
      </c>
      <c r="B12" s="120" t="s">
        <v>450</v>
      </c>
      <c r="C12" s="121" t="s">
        <v>462</v>
      </c>
      <c r="D12" s="121">
        <v>4</v>
      </c>
      <c r="E12" s="162"/>
      <c r="F12" s="171">
        <f t="shared" si="0"/>
        <v>0</v>
      </c>
      <c r="G12" s="120">
        <v>10</v>
      </c>
      <c r="H12" s="165"/>
    </row>
    <row r="13" spans="1:8" s="118" customFormat="1" ht="98.25" customHeight="1">
      <c r="A13" s="119">
        <v>9</v>
      </c>
      <c r="B13" s="120" t="s">
        <v>451</v>
      </c>
      <c r="C13" s="122" t="s">
        <v>463</v>
      </c>
      <c r="D13" s="121">
        <v>4</v>
      </c>
      <c r="E13" s="162"/>
      <c r="F13" s="171">
        <f t="shared" si="0"/>
        <v>0</v>
      </c>
      <c r="G13" s="120">
        <v>10</v>
      </c>
      <c r="H13" s="165"/>
    </row>
    <row r="14" spans="1:8" s="118" customFormat="1" ht="98.25" customHeight="1">
      <c r="A14" s="119">
        <v>10</v>
      </c>
      <c r="B14" s="120" t="s">
        <v>452</v>
      </c>
      <c r="C14" s="122" t="s">
        <v>464</v>
      </c>
      <c r="D14" s="121">
        <v>4</v>
      </c>
      <c r="E14" s="162"/>
      <c r="F14" s="171">
        <f t="shared" si="0"/>
        <v>0</v>
      </c>
      <c r="G14" s="120">
        <v>10</v>
      </c>
      <c r="H14" s="165"/>
    </row>
    <row r="15" spans="1:8" s="118" customFormat="1" ht="78.75" customHeight="1">
      <c r="A15" s="119">
        <v>11</v>
      </c>
      <c r="B15" s="120" t="s">
        <v>453</v>
      </c>
      <c r="C15" s="122" t="s">
        <v>465</v>
      </c>
      <c r="D15" s="121">
        <v>4</v>
      </c>
      <c r="E15" s="162"/>
      <c r="F15" s="171">
        <f t="shared" si="0"/>
        <v>0</v>
      </c>
      <c r="G15" s="120">
        <v>10</v>
      </c>
      <c r="H15" s="165"/>
    </row>
    <row r="16" spans="1:8" s="118" customFormat="1" ht="98.25" customHeight="1">
      <c r="A16" s="119">
        <v>12</v>
      </c>
      <c r="B16" s="120" t="s">
        <v>435</v>
      </c>
      <c r="C16" s="122" t="s">
        <v>436</v>
      </c>
      <c r="D16" s="121">
        <v>40</v>
      </c>
      <c r="E16" s="162"/>
      <c r="F16" s="171">
        <f t="shared" si="0"/>
        <v>0</v>
      </c>
      <c r="G16" s="120">
        <v>10</v>
      </c>
      <c r="H16" s="165"/>
    </row>
    <row r="17" spans="1:8" s="118" customFormat="1" ht="98.25" customHeight="1">
      <c r="A17" s="119">
        <v>13</v>
      </c>
      <c r="B17" s="120" t="s">
        <v>454</v>
      </c>
      <c r="C17" s="122" t="s">
        <v>464</v>
      </c>
      <c r="D17" s="121">
        <v>70</v>
      </c>
      <c r="E17" s="162"/>
      <c r="F17" s="171">
        <f t="shared" si="0"/>
        <v>0</v>
      </c>
      <c r="G17" s="120">
        <v>7</v>
      </c>
      <c r="H17" s="165"/>
    </row>
    <row r="18" spans="1:8" s="118" customFormat="1" ht="98.25" customHeight="1">
      <c r="A18" s="119">
        <f t="shared" ref="A18:A20" si="1">A17+1</f>
        <v>14</v>
      </c>
      <c r="B18" s="120" t="s">
        <v>455</v>
      </c>
      <c r="C18" s="122" t="s">
        <v>463</v>
      </c>
      <c r="D18" s="121">
        <v>4</v>
      </c>
      <c r="E18" s="162"/>
      <c r="F18" s="171">
        <f t="shared" si="0"/>
        <v>0</v>
      </c>
      <c r="G18" s="120">
        <v>10</v>
      </c>
      <c r="H18" s="165"/>
    </row>
    <row r="19" spans="1:8" s="118" customFormat="1" ht="98.25" customHeight="1">
      <c r="A19" s="119">
        <v>15</v>
      </c>
      <c r="B19" s="120" t="s">
        <v>456</v>
      </c>
      <c r="C19" s="122" t="s">
        <v>466</v>
      </c>
      <c r="D19" s="121">
        <v>10</v>
      </c>
      <c r="E19" s="162"/>
      <c r="F19" s="171">
        <f t="shared" si="0"/>
        <v>0</v>
      </c>
      <c r="G19" s="120">
        <v>10</v>
      </c>
      <c r="H19" s="165"/>
    </row>
    <row r="20" spans="1:8" s="118" customFormat="1" ht="98.25" customHeight="1">
      <c r="A20" s="119">
        <f t="shared" si="1"/>
        <v>16</v>
      </c>
      <c r="B20" s="120" t="s">
        <v>437</v>
      </c>
      <c r="C20" s="122" t="s">
        <v>467</v>
      </c>
      <c r="D20" s="121">
        <v>70</v>
      </c>
      <c r="E20" s="162"/>
      <c r="F20" s="171">
        <f t="shared" si="0"/>
        <v>0</v>
      </c>
      <c r="G20" s="120">
        <v>15</v>
      </c>
      <c r="H20" s="165"/>
    </row>
    <row r="21" spans="1:8" s="118" customFormat="1" ht="98.25" customHeight="1">
      <c r="A21" s="119">
        <v>17</v>
      </c>
      <c r="B21" s="120" t="s">
        <v>439</v>
      </c>
      <c r="C21" s="123" t="s">
        <v>475</v>
      </c>
      <c r="D21" s="121">
        <v>15</v>
      </c>
      <c r="E21" s="162"/>
      <c r="F21" s="171">
        <f t="shared" si="0"/>
        <v>0</v>
      </c>
      <c r="G21" s="120">
        <v>15</v>
      </c>
      <c r="H21" s="165"/>
    </row>
    <row r="22" spans="1:8" s="118" customFormat="1" ht="98.25" customHeight="1">
      <c r="A22" s="119">
        <v>18</v>
      </c>
      <c r="B22" s="123" t="s">
        <v>474</v>
      </c>
      <c r="C22" s="122" t="s">
        <v>517</v>
      </c>
      <c r="D22" s="121">
        <v>45</v>
      </c>
      <c r="E22" s="163"/>
      <c r="F22" s="171">
        <f t="shared" si="0"/>
        <v>0</v>
      </c>
      <c r="G22" s="123">
        <v>25</v>
      </c>
      <c r="H22" s="167"/>
    </row>
    <row r="23" spans="1:8" s="118" customFormat="1" ht="98.25" customHeight="1">
      <c r="A23" s="119">
        <v>19</v>
      </c>
      <c r="B23" s="123" t="s">
        <v>440</v>
      </c>
      <c r="C23" s="122" t="s">
        <v>438</v>
      </c>
      <c r="D23" s="121">
        <v>80</v>
      </c>
      <c r="E23" s="162"/>
      <c r="F23" s="171">
        <f t="shared" si="0"/>
        <v>0</v>
      </c>
      <c r="G23" s="120">
        <v>15</v>
      </c>
      <c r="H23" s="165"/>
    </row>
    <row r="24" spans="1:8" s="118" customFormat="1" ht="98.25" customHeight="1">
      <c r="A24" s="119">
        <f t="shared" ref="A24" si="2">A23+1</f>
        <v>20</v>
      </c>
      <c r="B24" s="123" t="s">
        <v>468</v>
      </c>
      <c r="C24" s="122" t="s">
        <v>478</v>
      </c>
      <c r="D24" s="121">
        <v>35</v>
      </c>
      <c r="E24" s="162"/>
      <c r="F24" s="171">
        <f t="shared" si="0"/>
        <v>0</v>
      </c>
      <c r="G24" s="120">
        <v>10</v>
      </c>
      <c r="H24" s="165"/>
    </row>
    <row r="25" spans="1:8" s="118" customFormat="1" ht="96" customHeight="1">
      <c r="A25" s="119">
        <v>21</v>
      </c>
      <c r="B25" s="120" t="s">
        <v>441</v>
      </c>
      <c r="C25" s="122" t="s">
        <v>442</v>
      </c>
      <c r="D25" s="121">
        <v>40</v>
      </c>
      <c r="E25" s="162"/>
      <c r="F25" s="171">
        <f t="shared" si="0"/>
        <v>0</v>
      </c>
      <c r="G25" s="120">
        <v>10</v>
      </c>
      <c r="H25" s="165"/>
    </row>
    <row r="26" spans="1:8" s="118" customFormat="1" ht="97.5" customHeight="1">
      <c r="A26" s="119">
        <f t="shared" ref="A26" si="3">A25+1</f>
        <v>22</v>
      </c>
      <c r="B26" s="125" t="s">
        <v>443</v>
      </c>
      <c r="C26" s="126" t="s">
        <v>469</v>
      </c>
      <c r="D26" s="127">
        <v>40</v>
      </c>
      <c r="E26" s="164"/>
      <c r="F26" s="171">
        <f t="shared" si="0"/>
        <v>0</v>
      </c>
      <c r="G26" s="128">
        <v>35</v>
      </c>
      <c r="H26" s="168"/>
    </row>
    <row r="27" spans="1:8" s="118" customFormat="1" ht="107.25" customHeight="1">
      <c r="A27" s="119">
        <v>23</v>
      </c>
      <c r="B27" s="123" t="s">
        <v>484</v>
      </c>
      <c r="C27" s="122" t="s">
        <v>483</v>
      </c>
      <c r="D27" s="121">
        <v>30</v>
      </c>
      <c r="E27" s="162"/>
      <c r="F27" s="171">
        <f t="shared" si="0"/>
        <v>0</v>
      </c>
      <c r="G27" s="120">
        <v>10</v>
      </c>
      <c r="H27" s="165"/>
    </row>
    <row r="28" spans="1:8" s="118" customFormat="1" ht="105.75" customHeight="1">
      <c r="A28" s="119">
        <f t="shared" ref="A28" si="4">A27+1</f>
        <v>24</v>
      </c>
      <c r="B28" s="123" t="s">
        <v>485</v>
      </c>
      <c r="C28" s="122" t="s">
        <v>486</v>
      </c>
      <c r="D28" s="121">
        <v>30</v>
      </c>
      <c r="E28" s="162"/>
      <c r="F28" s="171">
        <f t="shared" si="0"/>
        <v>0</v>
      </c>
      <c r="G28" s="120">
        <v>10</v>
      </c>
      <c r="H28" s="165"/>
    </row>
    <row r="29" spans="1:8" s="118" customFormat="1" ht="104.25" customHeight="1">
      <c r="A29" s="119">
        <v>25</v>
      </c>
      <c r="B29" s="123" t="s">
        <v>488</v>
      </c>
      <c r="C29" s="122" t="s">
        <v>489</v>
      </c>
      <c r="D29" s="121">
        <v>20</v>
      </c>
      <c r="E29" s="162"/>
      <c r="F29" s="171">
        <f t="shared" si="0"/>
        <v>0</v>
      </c>
      <c r="G29" s="120">
        <v>10</v>
      </c>
      <c r="H29" s="165"/>
    </row>
    <row r="30" spans="1:8" s="118" customFormat="1" ht="96" customHeight="1">
      <c r="A30" s="119">
        <f t="shared" ref="A30" si="5">A29+1</f>
        <v>26</v>
      </c>
      <c r="B30" s="123" t="s">
        <v>487</v>
      </c>
      <c r="C30" s="122" t="s">
        <v>486</v>
      </c>
      <c r="D30" s="121">
        <v>20</v>
      </c>
      <c r="E30" s="162"/>
      <c r="F30" s="171">
        <f t="shared" si="0"/>
        <v>0</v>
      </c>
      <c r="G30" s="120">
        <v>10</v>
      </c>
      <c r="H30" s="165"/>
    </row>
    <row r="31" spans="1:8" s="118" customFormat="1" ht="96" customHeight="1">
      <c r="A31" s="119">
        <v>27</v>
      </c>
      <c r="B31" s="123" t="s">
        <v>490</v>
      </c>
      <c r="C31" s="122" t="s">
        <v>486</v>
      </c>
      <c r="D31" s="121">
        <v>20</v>
      </c>
      <c r="E31" s="162"/>
      <c r="F31" s="171">
        <f t="shared" si="0"/>
        <v>0</v>
      </c>
      <c r="G31" s="120">
        <v>10</v>
      </c>
      <c r="H31" s="165"/>
    </row>
    <row r="32" spans="1:8" s="118" customFormat="1" ht="96" customHeight="1">
      <c r="A32" s="119">
        <f t="shared" ref="A32" si="6">A31+1</f>
        <v>28</v>
      </c>
      <c r="B32" s="123" t="s">
        <v>491</v>
      </c>
      <c r="C32" s="122" t="s">
        <v>486</v>
      </c>
      <c r="D32" s="121">
        <v>20</v>
      </c>
      <c r="E32" s="162"/>
      <c r="F32" s="171">
        <f t="shared" si="0"/>
        <v>0</v>
      </c>
      <c r="G32" s="120">
        <v>10</v>
      </c>
      <c r="H32" s="165"/>
    </row>
    <row r="33" spans="1:8" s="118" customFormat="1" ht="96" customHeight="1">
      <c r="A33" s="119">
        <v>29</v>
      </c>
      <c r="B33" s="123" t="s">
        <v>492</v>
      </c>
      <c r="C33" s="122" t="s">
        <v>486</v>
      </c>
      <c r="D33" s="121">
        <v>15</v>
      </c>
      <c r="E33" s="162"/>
      <c r="F33" s="171">
        <f t="shared" si="0"/>
        <v>0</v>
      </c>
      <c r="G33" s="120">
        <v>10</v>
      </c>
      <c r="H33" s="165"/>
    </row>
    <row r="34" spans="1:8" s="118" customFormat="1" ht="96" customHeight="1">
      <c r="A34" s="119">
        <f t="shared" ref="A34" si="7">A33+1</f>
        <v>30</v>
      </c>
      <c r="B34" s="123" t="s">
        <v>493</v>
      </c>
      <c r="C34" s="122" t="s">
        <v>486</v>
      </c>
      <c r="D34" s="121">
        <v>20</v>
      </c>
      <c r="E34" s="162"/>
      <c r="F34" s="171">
        <f t="shared" si="0"/>
        <v>0</v>
      </c>
      <c r="G34" s="120">
        <v>10</v>
      </c>
      <c r="H34" s="165"/>
    </row>
    <row r="35" spans="1:8" s="118" customFormat="1" ht="113.25" customHeight="1">
      <c r="A35" s="119">
        <v>31</v>
      </c>
      <c r="B35" s="123" t="s">
        <v>494</v>
      </c>
      <c r="C35" s="122" t="s">
        <v>495</v>
      </c>
      <c r="D35" s="121">
        <v>30</v>
      </c>
      <c r="E35" s="162"/>
      <c r="F35" s="171">
        <f t="shared" si="0"/>
        <v>0</v>
      </c>
      <c r="G35" s="120">
        <v>10</v>
      </c>
      <c r="H35" s="165"/>
    </row>
    <row r="36" spans="1:8" s="118" customFormat="1" ht="89.25" customHeight="1">
      <c r="A36" s="119">
        <f t="shared" ref="A36" si="8">A35+1</f>
        <v>32</v>
      </c>
      <c r="B36" s="123" t="s">
        <v>496</v>
      </c>
      <c r="C36" s="122" t="s">
        <v>497</v>
      </c>
      <c r="D36" s="121">
        <v>11</v>
      </c>
      <c r="E36" s="162"/>
      <c r="F36" s="171">
        <f t="shared" si="0"/>
        <v>0</v>
      </c>
      <c r="G36" s="120">
        <v>10</v>
      </c>
      <c r="H36" s="165"/>
    </row>
    <row r="37" spans="1:8" s="118" customFormat="1" ht="113.25" customHeight="1">
      <c r="A37" s="119">
        <v>33</v>
      </c>
      <c r="B37" s="123" t="s">
        <v>498</v>
      </c>
      <c r="C37" s="122" t="s">
        <v>516</v>
      </c>
      <c r="D37" s="121">
        <v>60</v>
      </c>
      <c r="E37" s="162"/>
      <c r="F37" s="171">
        <f t="shared" si="0"/>
        <v>0</v>
      </c>
      <c r="G37" s="120">
        <v>25</v>
      </c>
      <c r="H37" s="165"/>
    </row>
    <row r="38" spans="1:8" s="118" customFormat="1" ht="178.5" customHeight="1">
      <c r="A38" s="119">
        <f t="shared" ref="A38" si="9">A37+1</f>
        <v>34</v>
      </c>
      <c r="B38" s="123" t="s">
        <v>499</v>
      </c>
      <c r="C38" s="122" t="s">
        <v>500</v>
      </c>
      <c r="D38" s="121">
        <v>8</v>
      </c>
      <c r="E38" s="162"/>
      <c r="F38" s="171">
        <f t="shared" si="0"/>
        <v>0</v>
      </c>
      <c r="G38" s="120">
        <v>20</v>
      </c>
      <c r="H38" s="165"/>
    </row>
    <row r="39" spans="1:8" s="118" customFormat="1" ht="135.75" customHeight="1">
      <c r="A39" s="119">
        <v>35</v>
      </c>
      <c r="B39" s="123" t="s">
        <v>501</v>
      </c>
      <c r="C39" s="122" t="s">
        <v>502</v>
      </c>
      <c r="D39" s="121">
        <v>80</v>
      </c>
      <c r="E39" s="162"/>
      <c r="F39" s="171">
        <f t="shared" si="0"/>
        <v>0</v>
      </c>
      <c r="G39" s="120">
        <v>7</v>
      </c>
      <c r="H39" s="165"/>
    </row>
    <row r="40" spans="1:8" s="118" customFormat="1" ht="81" customHeight="1">
      <c r="A40" s="119">
        <f t="shared" ref="A40" si="10">A39+1</f>
        <v>36</v>
      </c>
      <c r="B40" s="136" t="s">
        <v>504</v>
      </c>
      <c r="C40" s="137" t="s">
        <v>497</v>
      </c>
      <c r="D40" s="140">
        <v>50</v>
      </c>
      <c r="E40" s="162"/>
      <c r="F40" s="171">
        <f t="shared" si="0"/>
        <v>0</v>
      </c>
      <c r="G40" s="120">
        <v>10</v>
      </c>
      <c r="H40" s="165"/>
    </row>
    <row r="41" spans="1:8" s="118" customFormat="1" ht="96.75" customHeight="1">
      <c r="A41" s="119">
        <v>37</v>
      </c>
      <c r="B41" s="138" t="s">
        <v>505</v>
      </c>
      <c r="C41" s="139" t="s">
        <v>506</v>
      </c>
      <c r="D41" s="141">
        <v>4</v>
      </c>
      <c r="E41" s="162"/>
      <c r="F41" s="171">
        <f t="shared" si="0"/>
        <v>0</v>
      </c>
      <c r="G41" s="120">
        <v>30</v>
      </c>
      <c r="H41" s="165"/>
    </row>
    <row r="42" spans="1:8" s="118" customFormat="1" ht="90.75" customHeight="1">
      <c r="A42" s="119">
        <f t="shared" ref="A42" si="11">A41+1</f>
        <v>38</v>
      </c>
      <c r="B42" s="138" t="s">
        <v>507</v>
      </c>
      <c r="C42" s="139" t="s">
        <v>497</v>
      </c>
      <c r="D42" s="141">
        <v>4</v>
      </c>
      <c r="E42" s="162"/>
      <c r="F42" s="171">
        <f t="shared" si="0"/>
        <v>0</v>
      </c>
      <c r="G42" s="120">
        <v>10</v>
      </c>
      <c r="H42" s="165"/>
    </row>
    <row r="43" spans="1:8" s="118" customFormat="1" ht="99" customHeight="1">
      <c r="A43" s="119">
        <v>39</v>
      </c>
      <c r="B43" s="138" t="s">
        <v>508</v>
      </c>
      <c r="C43" s="139" t="s">
        <v>497</v>
      </c>
      <c r="D43" s="141">
        <v>4</v>
      </c>
      <c r="E43" s="162"/>
      <c r="F43" s="171">
        <f t="shared" si="0"/>
        <v>0</v>
      </c>
      <c r="G43" s="120">
        <v>10</v>
      </c>
      <c r="H43" s="165"/>
    </row>
    <row r="44" spans="1:8" s="118" customFormat="1" ht="46.5" customHeight="1" thickBot="1">
      <c r="A44" s="157" t="s">
        <v>479</v>
      </c>
      <c r="B44" s="157"/>
      <c r="C44" s="157"/>
      <c r="D44" s="157"/>
      <c r="E44" s="157"/>
      <c r="F44" s="133">
        <f>SUM(F5:F43)</f>
        <v>0</v>
      </c>
      <c r="G44" s="134" t="s">
        <v>480</v>
      </c>
      <c r="H44" s="135" t="s">
        <v>480</v>
      </c>
    </row>
    <row r="45" spans="1:8" s="117" customFormat="1" ht="70.5" customHeight="1">
      <c r="A45" s="159" t="s">
        <v>509</v>
      </c>
      <c r="B45" s="159"/>
      <c r="C45" s="159"/>
      <c r="D45" s="159"/>
      <c r="E45" s="159"/>
      <c r="F45" s="159"/>
      <c r="G45" s="159"/>
      <c r="H45" s="159"/>
    </row>
    <row r="46" spans="1:8" ht="36.75" customHeight="1">
      <c r="A46" s="159" t="s">
        <v>510</v>
      </c>
      <c r="B46" s="159"/>
      <c r="C46" s="159"/>
      <c r="D46" s="159"/>
      <c r="E46" s="170"/>
      <c r="F46" s="170"/>
      <c r="G46" s="170"/>
      <c r="H46" s="170"/>
    </row>
    <row r="47" spans="1:8" ht="39" customHeight="1">
      <c r="A47" s="159" t="s">
        <v>511</v>
      </c>
      <c r="B47" s="159"/>
      <c r="C47" s="159"/>
      <c r="D47" s="170"/>
      <c r="E47" s="170"/>
      <c r="F47" s="170"/>
      <c r="G47" s="170"/>
      <c r="H47" s="170"/>
    </row>
    <row r="48" spans="1:8" ht="36" customHeight="1">
      <c r="A48" s="159" t="s">
        <v>512</v>
      </c>
      <c r="B48" s="159"/>
      <c r="C48" s="159"/>
      <c r="D48" s="170"/>
      <c r="E48" s="170"/>
      <c r="F48" s="170"/>
      <c r="G48" s="170"/>
      <c r="H48" s="170"/>
    </row>
    <row r="49" spans="1:8" ht="53.25" customHeight="1">
      <c r="A49" s="161" t="s">
        <v>513</v>
      </c>
      <c r="B49" s="161"/>
      <c r="C49" s="161"/>
      <c r="D49" s="161"/>
      <c r="E49" s="161"/>
      <c r="F49" s="161"/>
      <c r="G49" s="161"/>
      <c r="H49" s="161"/>
    </row>
    <row r="50" spans="1:8" ht="39" customHeight="1">
      <c r="A50" s="172" t="s">
        <v>514</v>
      </c>
      <c r="B50" s="169"/>
      <c r="C50"/>
      <c r="D50"/>
      <c r="E50"/>
      <c r="F50"/>
      <c r="G50"/>
      <c r="H50"/>
    </row>
    <row r="51" spans="1:8" ht="31.5" customHeight="1">
      <c r="A51"/>
      <c r="B51" s="7"/>
      <c r="C51"/>
      <c r="D51"/>
      <c r="E51" s="160" t="s">
        <v>515</v>
      </c>
      <c r="F51" s="160"/>
      <c r="G51" s="160"/>
      <c r="H51"/>
    </row>
  </sheetData>
  <sheetProtection algorithmName="SHA-512" hashValue="xmpu7Zq0QBAOW6uihXJmq80okUZQeKk4Q3SAvIEeGeKpafEGH0wD03TKPIQnfRz4ptGg3QDCqmqJZGymz0cp/w==" saltValue="q1/c5hXH9McpfJPjB4HALQ==" spinCount="100000" sheet="1" objects="1" scenarios="1"/>
  <mergeCells count="12">
    <mergeCell ref="A44:E44"/>
    <mergeCell ref="D2:E2"/>
    <mergeCell ref="A45:H45"/>
    <mergeCell ref="E51:G51"/>
    <mergeCell ref="A50:B50"/>
    <mergeCell ref="A49:H49"/>
    <mergeCell ref="A46:D46"/>
    <mergeCell ref="E46:H46"/>
    <mergeCell ref="A47:C47"/>
    <mergeCell ref="D47:H47"/>
    <mergeCell ref="A48:C48"/>
    <mergeCell ref="D48:H48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dane</vt:lpstr>
      <vt:lpstr>cennik (2) z uwagami</vt:lpstr>
      <vt:lpstr>zał_1_ str</vt:lpstr>
      <vt:lpstr>'cennik (2) z uwagami'!Obszar_wydruku</vt:lpstr>
      <vt:lpstr>'zał_1_ str'!Tytuły_wydruku</vt:lpstr>
    </vt:vector>
  </TitlesOfParts>
  <Company>spsk1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mbogdanski</dc:creator>
  <cp:lastModifiedBy>Urszula Nowak</cp:lastModifiedBy>
  <cp:lastPrinted>2022-06-30T05:55:10Z</cp:lastPrinted>
  <dcterms:created xsi:type="dcterms:W3CDTF">2009-07-14T09:34:46Z</dcterms:created>
  <dcterms:modified xsi:type="dcterms:W3CDTF">2022-06-30T09:30:18Z</dcterms:modified>
</cp:coreProperties>
</file>